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výpravní b..." sheetId="2" r:id="rId2"/>
    <sheet name="SO 02 - Materiál zadavate..." sheetId="3" r:id="rId3"/>
    <sheet name="SO 03 - Vedlejší rozpočto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Oprava výpravní b...'!$C$152:$K$2107</definedName>
    <definedName name="_xlnm.Print_Area" localSheetId="1">'SO 01 - Oprava výpravní b...'!$C$4:$J$76,'SO 01 - Oprava výpravní b...'!$C$82:$J$134,'SO 01 - Oprava výpravní b...'!$C$140:$J$2107</definedName>
    <definedName name="_xlnm.Print_Titles" localSheetId="1">'SO 01 - Oprava výpravní b...'!$152:$152</definedName>
    <definedName name="_xlnm._FilterDatabase" localSheetId="2" hidden="1">'SO 02 - Materiál zadavate...'!$C$116:$K$126</definedName>
    <definedName name="_xlnm.Print_Area" localSheetId="2">'SO 02 - Materiál zadavate...'!$C$4:$J$76,'SO 02 - Materiál zadavate...'!$C$82:$J$98,'SO 02 - Materiál zadavate...'!$C$104:$J$126</definedName>
    <definedName name="_xlnm.Print_Titles" localSheetId="2">'SO 02 - Materiál zadavate...'!$116:$116</definedName>
    <definedName name="_xlnm._FilterDatabase" localSheetId="3" hidden="1">'SO 03 - Vedlejší rozpočto...'!$C$121:$K$151</definedName>
    <definedName name="_xlnm.Print_Area" localSheetId="3">'SO 03 - Vedlejší rozpočto...'!$C$4:$J$76,'SO 03 - Vedlejší rozpočto...'!$C$82:$J$103,'SO 03 - Vedlejší rozpočto...'!$C$109:$J$151</definedName>
    <definedName name="_xlnm.Print_Titles" localSheetId="3">'SO 03 - Vedlejší rozpočto...'!$121:$121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9"/>
  <c r="BH149"/>
  <c r="BF149"/>
  <c r="BE149"/>
  <c r="T149"/>
  <c r="T148"/>
  <c r="R149"/>
  <c r="R148"/>
  <c r="P149"/>
  <c r="P148"/>
  <c r="BI146"/>
  <c r="BH146"/>
  <c r="BF146"/>
  <c r="BE146"/>
  <c r="T146"/>
  <c r="T145"/>
  <c r="R146"/>
  <c r="R145"/>
  <c r="P146"/>
  <c r="P145"/>
  <c r="BI142"/>
  <c r="BH142"/>
  <c r="BF142"/>
  <c r="BE142"/>
  <c r="T142"/>
  <c r="T141"/>
  <c r="R142"/>
  <c r="R141"/>
  <c r="P142"/>
  <c r="P141"/>
  <c r="BI138"/>
  <c r="BH138"/>
  <c r="BF138"/>
  <c r="BE138"/>
  <c r="T138"/>
  <c r="R138"/>
  <c r="P138"/>
  <c r="BI135"/>
  <c r="BH135"/>
  <c r="BF135"/>
  <c r="BE135"/>
  <c r="T135"/>
  <c r="R135"/>
  <c r="P135"/>
  <c r="BI133"/>
  <c r="BH133"/>
  <c r="BF133"/>
  <c r="BE133"/>
  <c r="T133"/>
  <c r="R133"/>
  <c r="P133"/>
  <c r="BI130"/>
  <c r="BH130"/>
  <c r="BF130"/>
  <c r="BE130"/>
  <c r="T130"/>
  <c r="R130"/>
  <c r="P130"/>
  <c r="BI125"/>
  <c r="BH125"/>
  <c r="BF125"/>
  <c r="BE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3" r="J37"/>
  <c r="J36"/>
  <c i="1" r="AY96"/>
  <c i="3" r="J35"/>
  <c i="1" r="AX96"/>
  <c i="3" r="BI125"/>
  <c r="BH125"/>
  <c r="BF125"/>
  <c r="BE125"/>
  <c r="T125"/>
  <c r="R125"/>
  <c r="P125"/>
  <c r="BI123"/>
  <c r="BH123"/>
  <c r="BF123"/>
  <c r="BE123"/>
  <c r="T123"/>
  <c r="R123"/>
  <c r="P123"/>
  <c r="BI121"/>
  <c r="BH121"/>
  <c r="BF121"/>
  <c r="BE121"/>
  <c r="T121"/>
  <c r="R121"/>
  <c r="P121"/>
  <c r="BI119"/>
  <c r="BH119"/>
  <c r="BF119"/>
  <c r="BE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2" r="J37"/>
  <c r="J36"/>
  <c i="1" r="AY95"/>
  <c i="2" r="J35"/>
  <c i="1" r="AX95"/>
  <c i="2" r="BI2104"/>
  <c r="BH2104"/>
  <c r="BF2104"/>
  <c r="BE2104"/>
  <c r="T2104"/>
  <c r="R2104"/>
  <c r="P2104"/>
  <c r="BI2100"/>
  <c r="BH2100"/>
  <c r="BF2100"/>
  <c r="BE2100"/>
  <c r="T2100"/>
  <c r="R2100"/>
  <c r="P2100"/>
  <c r="BI2097"/>
  <c r="BH2097"/>
  <c r="BF2097"/>
  <c r="BE2097"/>
  <c r="T2097"/>
  <c r="R2097"/>
  <c r="P2097"/>
  <c r="BI2080"/>
  <c r="BH2080"/>
  <c r="BF2080"/>
  <c r="BE2080"/>
  <c r="T2080"/>
  <c r="R2080"/>
  <c r="P2080"/>
  <c r="BI2070"/>
  <c r="BH2070"/>
  <c r="BF2070"/>
  <c r="BE2070"/>
  <c r="T2070"/>
  <c r="R2070"/>
  <c r="P2070"/>
  <c r="BI2067"/>
  <c r="BH2067"/>
  <c r="BF2067"/>
  <c r="BE2067"/>
  <c r="T2067"/>
  <c r="R2067"/>
  <c r="P2067"/>
  <c r="BI2061"/>
  <c r="BH2061"/>
  <c r="BF2061"/>
  <c r="BE2061"/>
  <c r="T2061"/>
  <c r="R2061"/>
  <c r="P2061"/>
  <c r="BI2059"/>
  <c r="BH2059"/>
  <c r="BF2059"/>
  <c r="BE2059"/>
  <c r="T2059"/>
  <c r="R2059"/>
  <c r="P2059"/>
  <c r="BI2046"/>
  <c r="BH2046"/>
  <c r="BF2046"/>
  <c r="BE2046"/>
  <c r="T2046"/>
  <c r="R2046"/>
  <c r="P2046"/>
  <c r="BI2036"/>
  <c r="BH2036"/>
  <c r="BF2036"/>
  <c r="BE2036"/>
  <c r="T2036"/>
  <c r="R2036"/>
  <c r="P2036"/>
  <c r="BI2031"/>
  <c r="BH2031"/>
  <c r="BF2031"/>
  <c r="BE2031"/>
  <c r="T2031"/>
  <c r="R2031"/>
  <c r="P2031"/>
  <c r="BI2027"/>
  <c r="BH2027"/>
  <c r="BF2027"/>
  <c r="BE2027"/>
  <c r="T2027"/>
  <c r="R2027"/>
  <c r="P2027"/>
  <c r="BI2020"/>
  <c r="BH2020"/>
  <c r="BF2020"/>
  <c r="BE2020"/>
  <c r="T2020"/>
  <c r="R2020"/>
  <c r="P2020"/>
  <c r="BI2016"/>
  <c r="BH2016"/>
  <c r="BF2016"/>
  <c r="BE2016"/>
  <c r="T2016"/>
  <c r="R2016"/>
  <c r="P2016"/>
  <c r="BI2012"/>
  <c r="BH2012"/>
  <c r="BF2012"/>
  <c r="BE2012"/>
  <c r="T2012"/>
  <c r="R2012"/>
  <c r="P2012"/>
  <c r="BI2010"/>
  <c r="BH2010"/>
  <c r="BF2010"/>
  <c r="BE2010"/>
  <c r="T2010"/>
  <c r="R2010"/>
  <c r="P2010"/>
  <c r="BI2003"/>
  <c r="BH2003"/>
  <c r="BF2003"/>
  <c r="BE2003"/>
  <c r="T2003"/>
  <c r="R2003"/>
  <c r="P2003"/>
  <c r="BI2001"/>
  <c r="BH2001"/>
  <c r="BF2001"/>
  <c r="BE2001"/>
  <c r="T2001"/>
  <c r="R2001"/>
  <c r="P2001"/>
  <c r="BI1998"/>
  <c r="BH1998"/>
  <c r="BF1998"/>
  <c r="BE1998"/>
  <c r="T1998"/>
  <c r="R1998"/>
  <c r="P1998"/>
  <c r="BI1994"/>
  <c r="BH1994"/>
  <c r="BF1994"/>
  <c r="BE1994"/>
  <c r="T1994"/>
  <c r="R1994"/>
  <c r="P1994"/>
  <c r="BI1992"/>
  <c r="BH1992"/>
  <c r="BF1992"/>
  <c r="BE1992"/>
  <c r="T1992"/>
  <c r="R1992"/>
  <c r="P1992"/>
  <c r="BI1988"/>
  <c r="BH1988"/>
  <c r="BF1988"/>
  <c r="BE1988"/>
  <c r="T1988"/>
  <c r="R1988"/>
  <c r="P1988"/>
  <c r="BI1983"/>
  <c r="BH1983"/>
  <c r="BF1983"/>
  <c r="BE1983"/>
  <c r="T1983"/>
  <c r="R1983"/>
  <c r="P1983"/>
  <c r="BI1980"/>
  <c r="BH1980"/>
  <c r="BF1980"/>
  <c r="BE1980"/>
  <c r="T1980"/>
  <c r="R1980"/>
  <c r="P1980"/>
  <c r="BI1976"/>
  <c r="BH1976"/>
  <c r="BF1976"/>
  <c r="BE1976"/>
  <c r="T1976"/>
  <c r="R1976"/>
  <c r="P1976"/>
  <c r="BI1973"/>
  <c r="BH1973"/>
  <c r="BF1973"/>
  <c r="BE1973"/>
  <c r="T1973"/>
  <c r="R1973"/>
  <c r="P1973"/>
  <c r="BI1969"/>
  <c r="BH1969"/>
  <c r="BF1969"/>
  <c r="BE1969"/>
  <c r="T1969"/>
  <c r="R1969"/>
  <c r="P1969"/>
  <c r="BI1965"/>
  <c r="BH1965"/>
  <c r="BF1965"/>
  <c r="BE1965"/>
  <c r="T1965"/>
  <c r="R1965"/>
  <c r="P1965"/>
  <c r="BI1962"/>
  <c r="BH1962"/>
  <c r="BF1962"/>
  <c r="BE1962"/>
  <c r="T1962"/>
  <c r="R1962"/>
  <c r="P1962"/>
  <c r="BI1958"/>
  <c r="BH1958"/>
  <c r="BF1958"/>
  <c r="BE1958"/>
  <c r="T1958"/>
  <c r="R1958"/>
  <c r="P1958"/>
  <c r="BI1954"/>
  <c r="BH1954"/>
  <c r="BF1954"/>
  <c r="BE1954"/>
  <c r="T1954"/>
  <c r="R1954"/>
  <c r="P1954"/>
  <c r="BI1951"/>
  <c r="BH1951"/>
  <c r="BF1951"/>
  <c r="BE1951"/>
  <c r="T1951"/>
  <c r="R1951"/>
  <c r="P1951"/>
  <c r="BI1949"/>
  <c r="BH1949"/>
  <c r="BF1949"/>
  <c r="BE1949"/>
  <c r="T1949"/>
  <c r="R1949"/>
  <c r="P1949"/>
  <c r="BI1945"/>
  <c r="BH1945"/>
  <c r="BF1945"/>
  <c r="BE1945"/>
  <c r="T1945"/>
  <c r="R1945"/>
  <c r="P1945"/>
  <c r="BI1940"/>
  <c r="BH1940"/>
  <c r="BF1940"/>
  <c r="BE1940"/>
  <c r="T1940"/>
  <c r="R1940"/>
  <c r="P1940"/>
  <c r="BI1938"/>
  <c r="BH1938"/>
  <c r="BF1938"/>
  <c r="BE1938"/>
  <c r="T1938"/>
  <c r="R1938"/>
  <c r="P1938"/>
  <c r="BI1934"/>
  <c r="BH1934"/>
  <c r="BF1934"/>
  <c r="BE1934"/>
  <c r="T1934"/>
  <c r="R1934"/>
  <c r="P1934"/>
  <c r="BI1930"/>
  <c r="BH1930"/>
  <c r="BF1930"/>
  <c r="BE1930"/>
  <c r="T1930"/>
  <c r="R1930"/>
  <c r="P1930"/>
  <c r="BI1928"/>
  <c r="BH1928"/>
  <c r="BF1928"/>
  <c r="BE1928"/>
  <c r="T1928"/>
  <c r="R1928"/>
  <c r="P1928"/>
  <c r="BI1926"/>
  <c r="BH1926"/>
  <c r="BF1926"/>
  <c r="BE1926"/>
  <c r="T1926"/>
  <c r="R1926"/>
  <c r="P1926"/>
  <c r="BI1922"/>
  <c r="BH1922"/>
  <c r="BF1922"/>
  <c r="BE1922"/>
  <c r="T1922"/>
  <c r="R1922"/>
  <c r="P1922"/>
  <c r="BI1919"/>
  <c r="BH1919"/>
  <c r="BF1919"/>
  <c r="BE1919"/>
  <c r="T1919"/>
  <c r="R1919"/>
  <c r="P1919"/>
  <c r="BI1914"/>
  <c r="BH1914"/>
  <c r="BF1914"/>
  <c r="BE1914"/>
  <c r="T1914"/>
  <c r="R1914"/>
  <c r="P1914"/>
  <c r="BI1912"/>
  <c r="BH1912"/>
  <c r="BF1912"/>
  <c r="BE1912"/>
  <c r="T1912"/>
  <c r="R1912"/>
  <c r="P1912"/>
  <c r="BI1910"/>
  <c r="BH1910"/>
  <c r="BF1910"/>
  <c r="BE1910"/>
  <c r="T1910"/>
  <c r="R1910"/>
  <c r="P1910"/>
  <c r="BI1908"/>
  <c r="BH1908"/>
  <c r="BF1908"/>
  <c r="BE1908"/>
  <c r="T1908"/>
  <c r="R1908"/>
  <c r="P1908"/>
  <c r="BI1906"/>
  <c r="BH1906"/>
  <c r="BF1906"/>
  <c r="BE1906"/>
  <c r="T1906"/>
  <c r="R1906"/>
  <c r="P1906"/>
  <c r="BI1904"/>
  <c r="BH1904"/>
  <c r="BF1904"/>
  <c r="BE1904"/>
  <c r="T1904"/>
  <c r="R1904"/>
  <c r="P1904"/>
  <c r="BI1902"/>
  <c r="BH1902"/>
  <c r="BF1902"/>
  <c r="BE1902"/>
  <c r="T1902"/>
  <c r="R1902"/>
  <c r="P1902"/>
  <c r="BI1900"/>
  <c r="BH1900"/>
  <c r="BF1900"/>
  <c r="BE1900"/>
  <c r="T1900"/>
  <c r="R1900"/>
  <c r="P1900"/>
  <c r="BI1896"/>
  <c r="BH1896"/>
  <c r="BF1896"/>
  <c r="BE1896"/>
  <c r="T1896"/>
  <c r="R1896"/>
  <c r="P1896"/>
  <c r="BI1894"/>
  <c r="BH1894"/>
  <c r="BF1894"/>
  <c r="BE1894"/>
  <c r="T1894"/>
  <c r="R1894"/>
  <c r="P1894"/>
  <c r="BI1890"/>
  <c r="BH1890"/>
  <c r="BF1890"/>
  <c r="BE1890"/>
  <c r="T1890"/>
  <c r="R1890"/>
  <c r="P1890"/>
  <c r="BI1879"/>
  <c r="BH1879"/>
  <c r="BF1879"/>
  <c r="BE1879"/>
  <c r="T1879"/>
  <c r="R1879"/>
  <c r="P1879"/>
  <c r="BI1873"/>
  <c r="BH1873"/>
  <c r="BF1873"/>
  <c r="BE1873"/>
  <c r="T1873"/>
  <c r="R1873"/>
  <c r="P1873"/>
  <c r="BI1869"/>
  <c r="BH1869"/>
  <c r="BF1869"/>
  <c r="BE1869"/>
  <c r="T1869"/>
  <c r="R1869"/>
  <c r="P1869"/>
  <c r="BI1865"/>
  <c r="BH1865"/>
  <c r="BF1865"/>
  <c r="BE1865"/>
  <c r="T1865"/>
  <c r="R1865"/>
  <c r="P1865"/>
  <c r="BI1862"/>
  <c r="BH1862"/>
  <c r="BF1862"/>
  <c r="BE1862"/>
  <c r="T1862"/>
  <c r="R1862"/>
  <c r="P1862"/>
  <c r="BI1860"/>
  <c r="BH1860"/>
  <c r="BF1860"/>
  <c r="BE1860"/>
  <c r="T1860"/>
  <c r="R1860"/>
  <c r="P1860"/>
  <c r="BI1858"/>
  <c r="BH1858"/>
  <c r="BF1858"/>
  <c r="BE1858"/>
  <c r="T1858"/>
  <c r="R1858"/>
  <c r="P1858"/>
  <c r="BI1856"/>
  <c r="BH1856"/>
  <c r="BF1856"/>
  <c r="BE1856"/>
  <c r="T1856"/>
  <c r="R1856"/>
  <c r="P1856"/>
  <c r="BI1854"/>
  <c r="BH1854"/>
  <c r="BF1854"/>
  <c r="BE1854"/>
  <c r="T1854"/>
  <c r="R1854"/>
  <c r="P1854"/>
  <c r="BI1852"/>
  <c r="BH1852"/>
  <c r="BF1852"/>
  <c r="BE1852"/>
  <c r="T1852"/>
  <c r="R1852"/>
  <c r="P1852"/>
  <c r="BI1850"/>
  <c r="BH1850"/>
  <c r="BF1850"/>
  <c r="BE1850"/>
  <c r="T1850"/>
  <c r="R1850"/>
  <c r="P1850"/>
  <c r="BI1848"/>
  <c r="BH1848"/>
  <c r="BF1848"/>
  <c r="BE1848"/>
  <c r="T1848"/>
  <c r="R1848"/>
  <c r="P1848"/>
  <c r="BI1846"/>
  <c r="BH1846"/>
  <c r="BF1846"/>
  <c r="BE1846"/>
  <c r="T1846"/>
  <c r="R1846"/>
  <c r="P1846"/>
  <c r="BI1844"/>
  <c r="BH1844"/>
  <c r="BF1844"/>
  <c r="BE1844"/>
  <c r="T1844"/>
  <c r="R1844"/>
  <c r="P1844"/>
  <c r="BI1842"/>
  <c r="BH1842"/>
  <c r="BF1842"/>
  <c r="BE1842"/>
  <c r="T1842"/>
  <c r="R1842"/>
  <c r="P1842"/>
  <c r="BI1840"/>
  <c r="BH1840"/>
  <c r="BF1840"/>
  <c r="BE1840"/>
  <c r="T1840"/>
  <c r="R1840"/>
  <c r="P1840"/>
  <c r="BI1836"/>
  <c r="BH1836"/>
  <c r="BF1836"/>
  <c r="BE1836"/>
  <c r="T1836"/>
  <c r="R1836"/>
  <c r="P1836"/>
  <c r="BI1834"/>
  <c r="BH1834"/>
  <c r="BF1834"/>
  <c r="BE1834"/>
  <c r="T1834"/>
  <c r="R1834"/>
  <c r="P1834"/>
  <c r="BI1832"/>
  <c r="BH1832"/>
  <c r="BF1832"/>
  <c r="BE1832"/>
  <c r="T1832"/>
  <c r="R1832"/>
  <c r="P1832"/>
  <c r="BI1830"/>
  <c r="BH1830"/>
  <c r="BF1830"/>
  <c r="BE1830"/>
  <c r="T1830"/>
  <c r="R1830"/>
  <c r="P1830"/>
  <c r="BI1828"/>
  <c r="BH1828"/>
  <c r="BF1828"/>
  <c r="BE1828"/>
  <c r="T1828"/>
  <c r="R1828"/>
  <c r="P1828"/>
  <c r="BI1826"/>
  <c r="BH1826"/>
  <c r="BF1826"/>
  <c r="BE1826"/>
  <c r="T1826"/>
  <c r="R1826"/>
  <c r="P1826"/>
  <c r="BI1824"/>
  <c r="BH1824"/>
  <c r="BF1824"/>
  <c r="BE1824"/>
  <c r="T1824"/>
  <c r="R1824"/>
  <c r="P1824"/>
  <c r="BI1822"/>
  <c r="BH1822"/>
  <c r="BF1822"/>
  <c r="BE1822"/>
  <c r="T1822"/>
  <c r="R1822"/>
  <c r="P1822"/>
  <c r="BI1818"/>
  <c r="BH1818"/>
  <c r="BF1818"/>
  <c r="BE1818"/>
  <c r="T1818"/>
  <c r="R1818"/>
  <c r="P1818"/>
  <c r="BI1813"/>
  <c r="BH1813"/>
  <c r="BF1813"/>
  <c r="BE1813"/>
  <c r="T1813"/>
  <c r="R1813"/>
  <c r="P1813"/>
  <c r="BI1811"/>
  <c r="BH1811"/>
  <c r="BF1811"/>
  <c r="BE1811"/>
  <c r="T1811"/>
  <c r="R1811"/>
  <c r="P1811"/>
  <c r="BI1809"/>
  <c r="BH1809"/>
  <c r="BF1809"/>
  <c r="BE1809"/>
  <c r="T1809"/>
  <c r="R1809"/>
  <c r="P1809"/>
  <c r="BI1807"/>
  <c r="BH1807"/>
  <c r="BF1807"/>
  <c r="BE1807"/>
  <c r="T1807"/>
  <c r="R1807"/>
  <c r="P1807"/>
  <c r="BI1802"/>
  <c r="BH1802"/>
  <c r="BF1802"/>
  <c r="BE1802"/>
  <c r="T1802"/>
  <c r="R1802"/>
  <c r="P1802"/>
  <c r="BI1798"/>
  <c r="BH1798"/>
  <c r="BF1798"/>
  <c r="BE1798"/>
  <c r="T1798"/>
  <c r="R1798"/>
  <c r="P1798"/>
  <c r="BI1792"/>
  <c r="BH1792"/>
  <c r="BF1792"/>
  <c r="BE1792"/>
  <c r="T1792"/>
  <c r="R1792"/>
  <c r="P1792"/>
  <c r="BI1788"/>
  <c r="BH1788"/>
  <c r="BF1788"/>
  <c r="BE1788"/>
  <c r="T1788"/>
  <c r="R1788"/>
  <c r="P1788"/>
  <c r="BI1781"/>
  <c r="BH1781"/>
  <c r="BF1781"/>
  <c r="BE1781"/>
  <c r="T1781"/>
  <c r="R1781"/>
  <c r="P1781"/>
  <c r="BI1775"/>
  <c r="BH1775"/>
  <c r="BF1775"/>
  <c r="BE1775"/>
  <c r="T1775"/>
  <c r="R1775"/>
  <c r="P1775"/>
  <c r="BI1772"/>
  <c r="BH1772"/>
  <c r="BF1772"/>
  <c r="BE1772"/>
  <c r="T1772"/>
  <c r="R1772"/>
  <c r="P1772"/>
  <c r="BI1770"/>
  <c r="BH1770"/>
  <c r="BF1770"/>
  <c r="BE1770"/>
  <c r="T1770"/>
  <c r="R1770"/>
  <c r="P1770"/>
  <c r="BI1768"/>
  <c r="BH1768"/>
  <c r="BF1768"/>
  <c r="BE1768"/>
  <c r="T1768"/>
  <c r="R1768"/>
  <c r="P1768"/>
  <c r="BI1764"/>
  <c r="BH1764"/>
  <c r="BF1764"/>
  <c r="BE1764"/>
  <c r="T1764"/>
  <c r="R1764"/>
  <c r="P1764"/>
  <c r="BI1759"/>
  <c r="BH1759"/>
  <c r="BF1759"/>
  <c r="BE1759"/>
  <c r="T1759"/>
  <c r="R1759"/>
  <c r="P1759"/>
  <c r="BI1757"/>
  <c r="BH1757"/>
  <c r="BF1757"/>
  <c r="BE1757"/>
  <c r="T1757"/>
  <c r="R1757"/>
  <c r="P1757"/>
  <c r="BI1755"/>
  <c r="BH1755"/>
  <c r="BF1755"/>
  <c r="BE1755"/>
  <c r="T1755"/>
  <c r="R1755"/>
  <c r="P1755"/>
  <c r="BI1753"/>
  <c r="BH1753"/>
  <c r="BF1753"/>
  <c r="BE1753"/>
  <c r="T1753"/>
  <c r="R1753"/>
  <c r="P1753"/>
  <c r="BI1751"/>
  <c r="BH1751"/>
  <c r="BF1751"/>
  <c r="BE1751"/>
  <c r="T1751"/>
  <c r="R1751"/>
  <c r="P1751"/>
  <c r="BI1749"/>
  <c r="BH1749"/>
  <c r="BF1749"/>
  <c r="BE1749"/>
  <c r="T1749"/>
  <c r="R1749"/>
  <c r="P1749"/>
  <c r="BI1747"/>
  <c r="BH1747"/>
  <c r="BF1747"/>
  <c r="BE1747"/>
  <c r="T1747"/>
  <c r="R1747"/>
  <c r="P1747"/>
  <c r="BI1743"/>
  <c r="BH1743"/>
  <c r="BF1743"/>
  <c r="BE1743"/>
  <c r="T1743"/>
  <c r="R1743"/>
  <c r="P1743"/>
  <c r="BI1739"/>
  <c r="BH1739"/>
  <c r="BF1739"/>
  <c r="BE1739"/>
  <c r="T1739"/>
  <c r="R1739"/>
  <c r="P1739"/>
  <c r="BI1737"/>
  <c r="BH1737"/>
  <c r="BF1737"/>
  <c r="BE1737"/>
  <c r="T1737"/>
  <c r="R1737"/>
  <c r="P1737"/>
  <c r="BI1733"/>
  <c r="BH1733"/>
  <c r="BF1733"/>
  <c r="BE1733"/>
  <c r="T1733"/>
  <c r="R1733"/>
  <c r="P1733"/>
  <c r="BI1724"/>
  <c r="BH1724"/>
  <c r="BF1724"/>
  <c r="BE1724"/>
  <c r="T1724"/>
  <c r="R1724"/>
  <c r="P1724"/>
  <c r="BI1720"/>
  <c r="BH1720"/>
  <c r="BF1720"/>
  <c r="BE1720"/>
  <c r="T1720"/>
  <c r="R1720"/>
  <c r="P1720"/>
  <c r="BI1718"/>
  <c r="BH1718"/>
  <c r="BF1718"/>
  <c r="BE1718"/>
  <c r="T1718"/>
  <c r="R1718"/>
  <c r="P1718"/>
  <c r="BI1714"/>
  <c r="BH1714"/>
  <c r="BF1714"/>
  <c r="BE1714"/>
  <c r="T1714"/>
  <c r="R1714"/>
  <c r="P1714"/>
  <c r="BI1712"/>
  <c r="BH1712"/>
  <c r="BF1712"/>
  <c r="BE1712"/>
  <c r="T1712"/>
  <c r="R1712"/>
  <c r="P1712"/>
  <c r="BI1710"/>
  <c r="BH1710"/>
  <c r="BF1710"/>
  <c r="BE1710"/>
  <c r="T1710"/>
  <c r="R1710"/>
  <c r="P1710"/>
  <c r="BI1706"/>
  <c r="BH1706"/>
  <c r="BF1706"/>
  <c r="BE1706"/>
  <c r="T1706"/>
  <c r="R1706"/>
  <c r="P1706"/>
  <c r="BI1704"/>
  <c r="BH1704"/>
  <c r="BF1704"/>
  <c r="BE1704"/>
  <c r="T1704"/>
  <c r="R1704"/>
  <c r="P1704"/>
  <c r="BI1700"/>
  <c r="BH1700"/>
  <c r="BF1700"/>
  <c r="BE1700"/>
  <c r="T1700"/>
  <c r="R1700"/>
  <c r="P1700"/>
  <c r="BI1697"/>
  <c r="BH1697"/>
  <c r="BF1697"/>
  <c r="BE1697"/>
  <c r="T1697"/>
  <c r="R1697"/>
  <c r="P1697"/>
  <c r="BI1693"/>
  <c r="BH1693"/>
  <c r="BF1693"/>
  <c r="BE1693"/>
  <c r="T1693"/>
  <c r="R1693"/>
  <c r="P1693"/>
  <c r="BI1691"/>
  <c r="BH1691"/>
  <c r="BF1691"/>
  <c r="BE1691"/>
  <c r="T1691"/>
  <c r="R1691"/>
  <c r="P1691"/>
  <c r="BI1689"/>
  <c r="BH1689"/>
  <c r="BF1689"/>
  <c r="BE1689"/>
  <c r="T1689"/>
  <c r="R1689"/>
  <c r="P1689"/>
  <c r="BI1685"/>
  <c r="BH1685"/>
  <c r="BF1685"/>
  <c r="BE1685"/>
  <c r="T1685"/>
  <c r="R1685"/>
  <c r="P1685"/>
  <c r="BI1683"/>
  <c r="BH1683"/>
  <c r="BF1683"/>
  <c r="BE1683"/>
  <c r="T1683"/>
  <c r="R1683"/>
  <c r="P1683"/>
  <c r="BI1679"/>
  <c r="BH1679"/>
  <c r="BF1679"/>
  <c r="BE1679"/>
  <c r="T1679"/>
  <c r="R1679"/>
  <c r="P1679"/>
  <c r="BI1675"/>
  <c r="BH1675"/>
  <c r="BF1675"/>
  <c r="BE1675"/>
  <c r="T1675"/>
  <c r="R1675"/>
  <c r="P1675"/>
  <c r="BI1673"/>
  <c r="BH1673"/>
  <c r="BF1673"/>
  <c r="BE1673"/>
  <c r="T1673"/>
  <c r="R1673"/>
  <c r="P1673"/>
  <c r="BI1669"/>
  <c r="BH1669"/>
  <c r="BF1669"/>
  <c r="BE1669"/>
  <c r="T1669"/>
  <c r="R1669"/>
  <c r="P1669"/>
  <c r="BI1665"/>
  <c r="BH1665"/>
  <c r="BF1665"/>
  <c r="BE1665"/>
  <c r="T1665"/>
  <c r="R1665"/>
  <c r="P1665"/>
  <c r="BI1652"/>
  <c r="BH1652"/>
  <c r="BF1652"/>
  <c r="BE1652"/>
  <c r="T1652"/>
  <c r="R1652"/>
  <c r="P1652"/>
  <c r="BI1639"/>
  <c r="BH1639"/>
  <c r="BF1639"/>
  <c r="BE1639"/>
  <c r="T1639"/>
  <c r="R1639"/>
  <c r="P1639"/>
  <c r="BI1635"/>
  <c r="BH1635"/>
  <c r="BF1635"/>
  <c r="BE1635"/>
  <c r="T1635"/>
  <c r="R1635"/>
  <c r="P1635"/>
  <c r="BI1631"/>
  <c r="BH1631"/>
  <c r="BF1631"/>
  <c r="BE1631"/>
  <c r="T1631"/>
  <c r="R1631"/>
  <c r="P1631"/>
  <c r="BI1626"/>
  <c r="BH1626"/>
  <c r="BF1626"/>
  <c r="BE1626"/>
  <c r="T1626"/>
  <c r="R1626"/>
  <c r="P1626"/>
  <c r="BI1622"/>
  <c r="BH1622"/>
  <c r="BF1622"/>
  <c r="BE1622"/>
  <c r="T1622"/>
  <c r="R1622"/>
  <c r="P1622"/>
  <c r="BI1617"/>
  <c r="BH1617"/>
  <c r="BF1617"/>
  <c r="BE1617"/>
  <c r="T1617"/>
  <c r="R1617"/>
  <c r="P1617"/>
  <c r="BI1612"/>
  <c r="BH1612"/>
  <c r="BF1612"/>
  <c r="BE1612"/>
  <c r="T1612"/>
  <c r="R1612"/>
  <c r="P1612"/>
  <c r="BI1609"/>
  <c r="BH1609"/>
  <c r="BF1609"/>
  <c r="BE1609"/>
  <c r="T1609"/>
  <c r="R1609"/>
  <c r="P1609"/>
  <c r="BI1605"/>
  <c r="BH1605"/>
  <c r="BF1605"/>
  <c r="BE1605"/>
  <c r="T1605"/>
  <c r="R1605"/>
  <c r="P1605"/>
  <c r="BI1601"/>
  <c r="BH1601"/>
  <c r="BF1601"/>
  <c r="BE1601"/>
  <c r="T1601"/>
  <c r="R1601"/>
  <c r="P1601"/>
  <c r="BI1597"/>
  <c r="BH1597"/>
  <c r="BF1597"/>
  <c r="BE1597"/>
  <c r="T1597"/>
  <c r="R1597"/>
  <c r="P1597"/>
  <c r="BI1593"/>
  <c r="BH1593"/>
  <c r="BF1593"/>
  <c r="BE1593"/>
  <c r="T1593"/>
  <c r="R1593"/>
  <c r="P1593"/>
  <c r="BI1589"/>
  <c r="BH1589"/>
  <c r="BF1589"/>
  <c r="BE1589"/>
  <c r="T1589"/>
  <c r="R1589"/>
  <c r="P1589"/>
  <c r="BI1585"/>
  <c r="BH1585"/>
  <c r="BF1585"/>
  <c r="BE1585"/>
  <c r="T1585"/>
  <c r="R1585"/>
  <c r="P1585"/>
  <c r="BI1583"/>
  <c r="BH1583"/>
  <c r="BF1583"/>
  <c r="BE1583"/>
  <c r="T1583"/>
  <c r="R1583"/>
  <c r="P1583"/>
  <c r="BI1581"/>
  <c r="BH1581"/>
  <c r="BF1581"/>
  <c r="BE1581"/>
  <c r="T1581"/>
  <c r="R1581"/>
  <c r="P1581"/>
  <c r="BI1578"/>
  <c r="BH1578"/>
  <c r="BF1578"/>
  <c r="BE1578"/>
  <c r="T1578"/>
  <c r="R1578"/>
  <c r="P1578"/>
  <c r="BI1573"/>
  <c r="BH1573"/>
  <c r="BF1573"/>
  <c r="BE1573"/>
  <c r="T1573"/>
  <c r="R1573"/>
  <c r="P1573"/>
  <c r="BI1569"/>
  <c r="BH1569"/>
  <c r="BF1569"/>
  <c r="BE1569"/>
  <c r="T1569"/>
  <c r="R1569"/>
  <c r="P1569"/>
  <c r="BI1565"/>
  <c r="BH1565"/>
  <c r="BF1565"/>
  <c r="BE1565"/>
  <c r="T1565"/>
  <c r="R1565"/>
  <c r="P1565"/>
  <c r="BI1561"/>
  <c r="BH1561"/>
  <c r="BF1561"/>
  <c r="BE1561"/>
  <c r="T1561"/>
  <c r="R1561"/>
  <c r="P1561"/>
  <c r="BI1546"/>
  <c r="BH1546"/>
  <c r="BF1546"/>
  <c r="BE1546"/>
  <c r="T1546"/>
  <c r="R1546"/>
  <c r="P1546"/>
  <c r="BI1540"/>
  <c r="BH1540"/>
  <c r="BF1540"/>
  <c r="BE1540"/>
  <c r="T1540"/>
  <c r="R1540"/>
  <c r="P1540"/>
  <c r="BI1535"/>
  <c r="BH1535"/>
  <c r="BF1535"/>
  <c r="BE1535"/>
  <c r="T1535"/>
  <c r="R1535"/>
  <c r="P1535"/>
  <c r="BI1531"/>
  <c r="BH1531"/>
  <c r="BF1531"/>
  <c r="BE1531"/>
  <c r="T1531"/>
  <c r="R1531"/>
  <c r="P1531"/>
  <c r="BI1527"/>
  <c r="BH1527"/>
  <c r="BF1527"/>
  <c r="BE1527"/>
  <c r="T1527"/>
  <c r="R1527"/>
  <c r="P1527"/>
  <c r="BI1522"/>
  <c r="BH1522"/>
  <c r="BF1522"/>
  <c r="BE1522"/>
  <c r="T1522"/>
  <c r="R1522"/>
  <c r="P1522"/>
  <c r="BI1518"/>
  <c r="BH1518"/>
  <c r="BF1518"/>
  <c r="BE1518"/>
  <c r="T1518"/>
  <c r="R1518"/>
  <c r="P1518"/>
  <c r="BI1514"/>
  <c r="BH1514"/>
  <c r="BF1514"/>
  <c r="BE1514"/>
  <c r="T1514"/>
  <c r="R1514"/>
  <c r="P1514"/>
  <c r="BI1503"/>
  <c r="BH1503"/>
  <c r="BF1503"/>
  <c r="BE1503"/>
  <c r="T1503"/>
  <c r="R1503"/>
  <c r="P1503"/>
  <c r="BI1496"/>
  <c r="BH1496"/>
  <c r="BF1496"/>
  <c r="BE1496"/>
  <c r="T1496"/>
  <c r="R1496"/>
  <c r="P1496"/>
  <c r="BI1492"/>
  <c r="BH1492"/>
  <c r="BF1492"/>
  <c r="BE1492"/>
  <c r="T1492"/>
  <c r="R1492"/>
  <c r="P1492"/>
  <c r="BI1485"/>
  <c r="BH1485"/>
  <c r="BF1485"/>
  <c r="BE1485"/>
  <c r="T1485"/>
  <c r="R1485"/>
  <c r="P1485"/>
  <c r="BI1481"/>
  <c r="BH1481"/>
  <c r="BF1481"/>
  <c r="BE1481"/>
  <c r="T1481"/>
  <c r="R1481"/>
  <c r="P1481"/>
  <c r="BI1476"/>
  <c r="BH1476"/>
  <c r="BF1476"/>
  <c r="BE1476"/>
  <c r="T1476"/>
  <c r="R1476"/>
  <c r="P1476"/>
  <c r="BI1466"/>
  <c r="BH1466"/>
  <c r="BF1466"/>
  <c r="BE1466"/>
  <c r="T1466"/>
  <c r="R1466"/>
  <c r="P1466"/>
  <c r="BI1457"/>
  <c r="BH1457"/>
  <c r="BF1457"/>
  <c r="BE1457"/>
  <c r="T1457"/>
  <c r="R1457"/>
  <c r="P1457"/>
  <c r="BI1453"/>
  <c r="BH1453"/>
  <c r="BF1453"/>
  <c r="BE1453"/>
  <c r="T1453"/>
  <c r="R1453"/>
  <c r="P1453"/>
  <c r="BI1448"/>
  <c r="BH1448"/>
  <c r="BF1448"/>
  <c r="BE1448"/>
  <c r="T1448"/>
  <c r="R1448"/>
  <c r="P1448"/>
  <c r="BI1443"/>
  <c r="BH1443"/>
  <c r="BF1443"/>
  <c r="BE1443"/>
  <c r="T1443"/>
  <c r="R1443"/>
  <c r="P1443"/>
  <c r="BI1438"/>
  <c r="BH1438"/>
  <c r="BF1438"/>
  <c r="BE1438"/>
  <c r="T1438"/>
  <c r="R1438"/>
  <c r="P1438"/>
  <c r="BI1431"/>
  <c r="BH1431"/>
  <c r="BF1431"/>
  <c r="BE1431"/>
  <c r="T1431"/>
  <c r="R1431"/>
  <c r="P1431"/>
  <c r="BI1426"/>
  <c r="BH1426"/>
  <c r="BF1426"/>
  <c r="BE1426"/>
  <c r="T1426"/>
  <c r="R1426"/>
  <c r="P1426"/>
  <c r="BI1421"/>
  <c r="BH1421"/>
  <c r="BF1421"/>
  <c r="BE1421"/>
  <c r="T1421"/>
  <c r="R1421"/>
  <c r="P1421"/>
  <c r="BI1416"/>
  <c r="BH1416"/>
  <c r="BF1416"/>
  <c r="BE1416"/>
  <c r="T1416"/>
  <c r="R1416"/>
  <c r="P1416"/>
  <c r="BI1408"/>
  <c r="BH1408"/>
  <c r="BF1408"/>
  <c r="BE1408"/>
  <c r="T1408"/>
  <c r="R1408"/>
  <c r="P1408"/>
  <c r="BI1392"/>
  <c r="BH1392"/>
  <c r="BF1392"/>
  <c r="BE1392"/>
  <c r="T1392"/>
  <c r="R1392"/>
  <c r="P1392"/>
  <c r="BI1390"/>
  <c r="BH1390"/>
  <c r="BF1390"/>
  <c r="BE1390"/>
  <c r="T1390"/>
  <c r="R1390"/>
  <c r="P1390"/>
  <c r="BI1378"/>
  <c r="BH1378"/>
  <c r="BF1378"/>
  <c r="BE1378"/>
  <c r="T1378"/>
  <c r="R1378"/>
  <c r="P1378"/>
  <c r="BI1375"/>
  <c r="BH1375"/>
  <c r="BF1375"/>
  <c r="BE1375"/>
  <c r="T1375"/>
  <c r="R1375"/>
  <c r="P1375"/>
  <c r="BI1373"/>
  <c r="BH1373"/>
  <c r="BF1373"/>
  <c r="BE1373"/>
  <c r="T1373"/>
  <c r="R1373"/>
  <c r="P1373"/>
  <c r="BI1371"/>
  <c r="BH1371"/>
  <c r="BF1371"/>
  <c r="BE1371"/>
  <c r="T1371"/>
  <c r="R1371"/>
  <c r="P1371"/>
  <c r="BI1369"/>
  <c r="BH1369"/>
  <c r="BF1369"/>
  <c r="BE1369"/>
  <c r="T1369"/>
  <c r="R1369"/>
  <c r="P1369"/>
  <c r="BI1367"/>
  <c r="BH1367"/>
  <c r="BF1367"/>
  <c r="BE1367"/>
  <c r="T1367"/>
  <c r="R1367"/>
  <c r="P1367"/>
  <c r="BI1365"/>
  <c r="BH1365"/>
  <c r="BF1365"/>
  <c r="BE1365"/>
  <c r="T1365"/>
  <c r="R1365"/>
  <c r="P1365"/>
  <c r="BI1363"/>
  <c r="BH1363"/>
  <c r="BF1363"/>
  <c r="BE1363"/>
  <c r="T1363"/>
  <c r="R1363"/>
  <c r="P1363"/>
  <c r="BI1361"/>
  <c r="BH1361"/>
  <c r="BF1361"/>
  <c r="BE1361"/>
  <c r="T1361"/>
  <c r="R1361"/>
  <c r="P1361"/>
  <c r="BI1359"/>
  <c r="BH1359"/>
  <c r="BF1359"/>
  <c r="BE1359"/>
  <c r="T1359"/>
  <c r="R1359"/>
  <c r="P1359"/>
  <c r="BI1357"/>
  <c r="BH1357"/>
  <c r="BF1357"/>
  <c r="BE1357"/>
  <c r="T1357"/>
  <c r="R1357"/>
  <c r="P1357"/>
  <c r="BI1355"/>
  <c r="BH1355"/>
  <c r="BF1355"/>
  <c r="BE1355"/>
  <c r="T1355"/>
  <c r="R1355"/>
  <c r="P1355"/>
  <c r="BI1351"/>
  <c r="BH1351"/>
  <c r="BF1351"/>
  <c r="BE1351"/>
  <c r="T1351"/>
  <c r="R1351"/>
  <c r="P1351"/>
  <c r="BI1348"/>
  <c r="BH1348"/>
  <c r="BF1348"/>
  <c r="BE1348"/>
  <c r="T1348"/>
  <c r="R1348"/>
  <c r="P1348"/>
  <c r="BI1345"/>
  <c r="BH1345"/>
  <c r="BF1345"/>
  <c r="BE1345"/>
  <c r="T1345"/>
  <c r="R1345"/>
  <c r="P1345"/>
  <c r="BI1343"/>
  <c r="BH1343"/>
  <c r="BF1343"/>
  <c r="BE1343"/>
  <c r="T1343"/>
  <c r="R1343"/>
  <c r="P1343"/>
  <c r="BI1341"/>
  <c r="BH1341"/>
  <c r="BF1341"/>
  <c r="BE1341"/>
  <c r="T1341"/>
  <c r="R1341"/>
  <c r="P1341"/>
  <c r="BI1339"/>
  <c r="BH1339"/>
  <c r="BF1339"/>
  <c r="BE1339"/>
  <c r="T1339"/>
  <c r="R1339"/>
  <c r="P1339"/>
  <c r="BI1337"/>
  <c r="BH1337"/>
  <c r="BF1337"/>
  <c r="BE1337"/>
  <c r="T1337"/>
  <c r="R1337"/>
  <c r="P1337"/>
  <c r="BI1335"/>
  <c r="BH1335"/>
  <c r="BF1335"/>
  <c r="BE1335"/>
  <c r="T1335"/>
  <c r="R1335"/>
  <c r="P1335"/>
  <c r="BI1332"/>
  <c r="BH1332"/>
  <c r="BF1332"/>
  <c r="BE1332"/>
  <c r="T1332"/>
  <c r="R1332"/>
  <c r="P1332"/>
  <c r="BI1328"/>
  <c r="BH1328"/>
  <c r="BF1328"/>
  <c r="BE1328"/>
  <c r="T1328"/>
  <c r="R1328"/>
  <c r="P1328"/>
  <c r="BI1325"/>
  <c r="BH1325"/>
  <c r="BF1325"/>
  <c r="BE1325"/>
  <c r="T1325"/>
  <c r="R1325"/>
  <c r="P1325"/>
  <c r="BI1323"/>
  <c r="BH1323"/>
  <c r="BF1323"/>
  <c r="BE1323"/>
  <c r="T1323"/>
  <c r="R1323"/>
  <c r="P1323"/>
  <c r="BI1321"/>
  <c r="BH1321"/>
  <c r="BF1321"/>
  <c r="BE1321"/>
  <c r="T1321"/>
  <c r="R1321"/>
  <c r="P1321"/>
  <c r="BI1319"/>
  <c r="BH1319"/>
  <c r="BF1319"/>
  <c r="BE1319"/>
  <c r="T1319"/>
  <c r="R1319"/>
  <c r="P1319"/>
  <c r="BI1317"/>
  <c r="BH1317"/>
  <c r="BF1317"/>
  <c r="BE1317"/>
  <c r="T1317"/>
  <c r="R1317"/>
  <c r="P1317"/>
  <c r="BI1315"/>
  <c r="BH1315"/>
  <c r="BF1315"/>
  <c r="BE1315"/>
  <c r="T1315"/>
  <c r="R1315"/>
  <c r="P1315"/>
  <c r="BI1313"/>
  <c r="BH1313"/>
  <c r="BF1313"/>
  <c r="BE1313"/>
  <c r="T1313"/>
  <c r="R1313"/>
  <c r="P1313"/>
  <c r="BI1311"/>
  <c r="BH1311"/>
  <c r="BF1311"/>
  <c r="BE1311"/>
  <c r="T1311"/>
  <c r="R1311"/>
  <c r="P1311"/>
  <c r="BI1309"/>
  <c r="BH1309"/>
  <c r="BF1309"/>
  <c r="BE1309"/>
  <c r="T1309"/>
  <c r="R1309"/>
  <c r="P1309"/>
  <c r="BI1307"/>
  <c r="BH1307"/>
  <c r="BF1307"/>
  <c r="BE1307"/>
  <c r="T1307"/>
  <c r="R1307"/>
  <c r="P1307"/>
  <c r="BI1305"/>
  <c r="BH1305"/>
  <c r="BF1305"/>
  <c r="BE1305"/>
  <c r="T1305"/>
  <c r="R1305"/>
  <c r="P1305"/>
  <c r="BI1303"/>
  <c r="BH1303"/>
  <c r="BF1303"/>
  <c r="BE1303"/>
  <c r="T1303"/>
  <c r="R1303"/>
  <c r="P1303"/>
  <c r="BI1301"/>
  <c r="BH1301"/>
  <c r="BF1301"/>
  <c r="BE1301"/>
  <c r="T1301"/>
  <c r="R1301"/>
  <c r="P1301"/>
  <c r="BI1299"/>
  <c r="BH1299"/>
  <c r="BF1299"/>
  <c r="BE1299"/>
  <c r="T1299"/>
  <c r="R1299"/>
  <c r="P1299"/>
  <c r="BI1297"/>
  <c r="BH1297"/>
  <c r="BF1297"/>
  <c r="BE1297"/>
  <c r="T1297"/>
  <c r="R1297"/>
  <c r="P1297"/>
  <c r="BI1295"/>
  <c r="BH1295"/>
  <c r="BF1295"/>
  <c r="BE1295"/>
  <c r="T1295"/>
  <c r="R1295"/>
  <c r="P1295"/>
  <c r="BI1293"/>
  <c r="BH1293"/>
  <c r="BF1293"/>
  <c r="BE1293"/>
  <c r="T1293"/>
  <c r="R1293"/>
  <c r="P1293"/>
  <c r="BI1291"/>
  <c r="BH1291"/>
  <c r="BF1291"/>
  <c r="BE1291"/>
  <c r="T1291"/>
  <c r="R1291"/>
  <c r="P1291"/>
  <c r="BI1289"/>
  <c r="BH1289"/>
  <c r="BF1289"/>
  <c r="BE1289"/>
  <c r="T1289"/>
  <c r="R1289"/>
  <c r="P1289"/>
  <c r="BI1285"/>
  <c r="BH1285"/>
  <c r="BF1285"/>
  <c r="BE1285"/>
  <c r="T1285"/>
  <c r="R1285"/>
  <c r="P1285"/>
  <c r="BI1283"/>
  <c r="BH1283"/>
  <c r="BF1283"/>
  <c r="BE1283"/>
  <c r="T1283"/>
  <c r="R1283"/>
  <c r="P1283"/>
  <c r="BI1281"/>
  <c r="BH1281"/>
  <c r="BF1281"/>
  <c r="BE1281"/>
  <c r="T1281"/>
  <c r="R1281"/>
  <c r="P1281"/>
  <c r="BI1277"/>
  <c r="BH1277"/>
  <c r="BF1277"/>
  <c r="BE1277"/>
  <c r="T1277"/>
  <c r="R1277"/>
  <c r="P1277"/>
  <c r="BI1273"/>
  <c r="BH1273"/>
  <c r="BF1273"/>
  <c r="BE1273"/>
  <c r="T1273"/>
  <c r="R1273"/>
  <c r="P1273"/>
  <c r="BI1269"/>
  <c r="BH1269"/>
  <c r="BF1269"/>
  <c r="BE1269"/>
  <c r="T1269"/>
  <c r="R1269"/>
  <c r="P1269"/>
  <c r="BI1265"/>
  <c r="BH1265"/>
  <c r="BF1265"/>
  <c r="BE1265"/>
  <c r="T1265"/>
  <c r="R1265"/>
  <c r="P1265"/>
  <c r="BI1263"/>
  <c r="BH1263"/>
  <c r="BF1263"/>
  <c r="BE1263"/>
  <c r="T1263"/>
  <c r="R1263"/>
  <c r="P1263"/>
  <c r="BI1261"/>
  <c r="BH1261"/>
  <c r="BF1261"/>
  <c r="BE1261"/>
  <c r="T1261"/>
  <c r="R1261"/>
  <c r="P1261"/>
  <c r="BI1259"/>
  <c r="BH1259"/>
  <c r="BF1259"/>
  <c r="BE1259"/>
  <c r="T1259"/>
  <c r="R1259"/>
  <c r="P1259"/>
  <c r="BI1257"/>
  <c r="BH1257"/>
  <c r="BF1257"/>
  <c r="BE1257"/>
  <c r="T1257"/>
  <c r="R1257"/>
  <c r="P1257"/>
  <c r="BI1255"/>
  <c r="BH1255"/>
  <c r="BF1255"/>
  <c r="BE1255"/>
  <c r="T1255"/>
  <c r="R1255"/>
  <c r="P1255"/>
  <c r="BI1253"/>
  <c r="BH1253"/>
  <c r="BF1253"/>
  <c r="BE1253"/>
  <c r="T1253"/>
  <c r="R1253"/>
  <c r="P1253"/>
  <c r="BI1251"/>
  <c r="BH1251"/>
  <c r="BF1251"/>
  <c r="BE1251"/>
  <c r="T1251"/>
  <c r="R1251"/>
  <c r="P1251"/>
  <c r="BI1247"/>
  <c r="BH1247"/>
  <c r="BF1247"/>
  <c r="BE1247"/>
  <c r="T1247"/>
  <c r="R1247"/>
  <c r="P1247"/>
  <c r="BI1243"/>
  <c r="BH1243"/>
  <c r="BF1243"/>
  <c r="BE1243"/>
  <c r="T1243"/>
  <c r="R1243"/>
  <c r="P1243"/>
  <c r="BI1241"/>
  <c r="BH1241"/>
  <c r="BF1241"/>
  <c r="BE1241"/>
  <c r="T1241"/>
  <c r="R1241"/>
  <c r="P1241"/>
  <c r="BI1239"/>
  <c r="BH1239"/>
  <c r="BF1239"/>
  <c r="BE1239"/>
  <c r="T1239"/>
  <c r="R1239"/>
  <c r="P1239"/>
  <c r="BI1237"/>
  <c r="BH1237"/>
  <c r="BF1237"/>
  <c r="BE1237"/>
  <c r="T1237"/>
  <c r="R1237"/>
  <c r="P1237"/>
  <c r="BI1235"/>
  <c r="BH1235"/>
  <c r="BF1235"/>
  <c r="BE1235"/>
  <c r="T1235"/>
  <c r="R1235"/>
  <c r="P1235"/>
  <c r="BI1233"/>
  <c r="BH1233"/>
  <c r="BF1233"/>
  <c r="BE1233"/>
  <c r="T1233"/>
  <c r="R1233"/>
  <c r="P1233"/>
  <c r="BI1231"/>
  <c r="BH1231"/>
  <c r="BF1231"/>
  <c r="BE1231"/>
  <c r="T1231"/>
  <c r="R1231"/>
  <c r="P1231"/>
  <c r="BI1229"/>
  <c r="BH1229"/>
  <c r="BF1229"/>
  <c r="BE1229"/>
  <c r="T1229"/>
  <c r="R1229"/>
  <c r="P1229"/>
  <c r="BI1224"/>
  <c r="BH1224"/>
  <c r="BF1224"/>
  <c r="BE1224"/>
  <c r="T1224"/>
  <c r="R1224"/>
  <c r="P1224"/>
  <c r="BI1222"/>
  <c r="BH1222"/>
  <c r="BF1222"/>
  <c r="BE1222"/>
  <c r="T1222"/>
  <c r="R1222"/>
  <c r="P1222"/>
  <c r="BI1220"/>
  <c r="BH1220"/>
  <c r="BF1220"/>
  <c r="BE1220"/>
  <c r="T1220"/>
  <c r="R1220"/>
  <c r="P1220"/>
  <c r="BI1218"/>
  <c r="BH1218"/>
  <c r="BF1218"/>
  <c r="BE1218"/>
  <c r="T1218"/>
  <c r="R1218"/>
  <c r="P1218"/>
  <c r="BI1216"/>
  <c r="BH1216"/>
  <c r="BF1216"/>
  <c r="BE1216"/>
  <c r="T1216"/>
  <c r="R1216"/>
  <c r="P1216"/>
  <c r="BI1214"/>
  <c r="BH1214"/>
  <c r="BF1214"/>
  <c r="BE1214"/>
  <c r="T1214"/>
  <c r="R1214"/>
  <c r="P1214"/>
  <c r="BI1212"/>
  <c r="BH1212"/>
  <c r="BF1212"/>
  <c r="BE1212"/>
  <c r="T1212"/>
  <c r="R1212"/>
  <c r="P1212"/>
  <c r="BI1210"/>
  <c r="BH1210"/>
  <c r="BF1210"/>
  <c r="BE1210"/>
  <c r="T1210"/>
  <c r="R1210"/>
  <c r="P1210"/>
  <c r="BI1208"/>
  <c r="BH1208"/>
  <c r="BF1208"/>
  <c r="BE1208"/>
  <c r="T1208"/>
  <c r="R1208"/>
  <c r="P1208"/>
  <c r="BI1206"/>
  <c r="BH1206"/>
  <c r="BF1206"/>
  <c r="BE1206"/>
  <c r="T1206"/>
  <c r="R1206"/>
  <c r="P1206"/>
  <c r="BI1204"/>
  <c r="BH1204"/>
  <c r="BF1204"/>
  <c r="BE1204"/>
  <c r="T1204"/>
  <c r="R1204"/>
  <c r="P1204"/>
  <c r="BI1197"/>
  <c r="BH1197"/>
  <c r="BF1197"/>
  <c r="BE1197"/>
  <c r="T1197"/>
  <c r="R1197"/>
  <c r="P1197"/>
  <c r="BI1195"/>
  <c r="BH1195"/>
  <c r="BF1195"/>
  <c r="BE1195"/>
  <c r="T1195"/>
  <c r="R1195"/>
  <c r="P1195"/>
  <c r="BI1193"/>
  <c r="BH1193"/>
  <c r="BF1193"/>
  <c r="BE1193"/>
  <c r="T1193"/>
  <c r="R1193"/>
  <c r="P1193"/>
  <c r="BI1188"/>
  <c r="BH1188"/>
  <c r="BF1188"/>
  <c r="BE1188"/>
  <c r="T1188"/>
  <c r="R1188"/>
  <c r="P1188"/>
  <c r="BI1186"/>
  <c r="BH1186"/>
  <c r="BF1186"/>
  <c r="BE1186"/>
  <c r="T1186"/>
  <c r="R1186"/>
  <c r="P1186"/>
  <c r="BI1184"/>
  <c r="BH1184"/>
  <c r="BF1184"/>
  <c r="BE1184"/>
  <c r="T1184"/>
  <c r="R1184"/>
  <c r="P1184"/>
  <c r="BI1182"/>
  <c r="BH1182"/>
  <c r="BF1182"/>
  <c r="BE1182"/>
  <c r="T1182"/>
  <c r="R1182"/>
  <c r="P1182"/>
  <c r="BI1173"/>
  <c r="BH1173"/>
  <c r="BF1173"/>
  <c r="BE1173"/>
  <c r="T1173"/>
  <c r="R1173"/>
  <c r="P1173"/>
  <c r="BI1171"/>
  <c r="BH1171"/>
  <c r="BF1171"/>
  <c r="BE1171"/>
  <c r="T1171"/>
  <c r="R1171"/>
  <c r="P1171"/>
  <c r="BI1169"/>
  <c r="BH1169"/>
  <c r="BF1169"/>
  <c r="BE1169"/>
  <c r="T1169"/>
  <c r="R1169"/>
  <c r="P1169"/>
  <c r="BI1167"/>
  <c r="BH1167"/>
  <c r="BF1167"/>
  <c r="BE1167"/>
  <c r="T1167"/>
  <c r="R1167"/>
  <c r="P1167"/>
  <c r="BI1165"/>
  <c r="BH1165"/>
  <c r="BF1165"/>
  <c r="BE1165"/>
  <c r="T1165"/>
  <c r="R1165"/>
  <c r="P1165"/>
  <c r="BI1163"/>
  <c r="BH1163"/>
  <c r="BF1163"/>
  <c r="BE1163"/>
  <c r="T1163"/>
  <c r="R1163"/>
  <c r="P1163"/>
  <c r="BI1161"/>
  <c r="BH1161"/>
  <c r="BF1161"/>
  <c r="BE1161"/>
  <c r="T1161"/>
  <c r="R1161"/>
  <c r="P1161"/>
  <c r="BI1159"/>
  <c r="BH1159"/>
  <c r="BF1159"/>
  <c r="BE1159"/>
  <c r="T1159"/>
  <c r="R1159"/>
  <c r="P1159"/>
  <c r="BI1157"/>
  <c r="BH1157"/>
  <c r="BF1157"/>
  <c r="BE1157"/>
  <c r="T1157"/>
  <c r="R1157"/>
  <c r="P1157"/>
  <c r="BI1155"/>
  <c r="BH1155"/>
  <c r="BF1155"/>
  <c r="BE1155"/>
  <c r="T1155"/>
  <c r="R1155"/>
  <c r="P1155"/>
  <c r="BI1153"/>
  <c r="BH1153"/>
  <c r="BF1153"/>
  <c r="BE1153"/>
  <c r="T1153"/>
  <c r="R1153"/>
  <c r="P1153"/>
  <c r="BI1151"/>
  <c r="BH1151"/>
  <c r="BF1151"/>
  <c r="BE1151"/>
  <c r="T1151"/>
  <c r="R1151"/>
  <c r="P1151"/>
  <c r="BI1149"/>
  <c r="BH1149"/>
  <c r="BF1149"/>
  <c r="BE1149"/>
  <c r="T1149"/>
  <c r="R1149"/>
  <c r="P1149"/>
  <c r="BI1147"/>
  <c r="BH1147"/>
  <c r="BF1147"/>
  <c r="BE1147"/>
  <c r="T1147"/>
  <c r="R1147"/>
  <c r="P1147"/>
  <c r="BI1145"/>
  <c r="BH1145"/>
  <c r="BF1145"/>
  <c r="BE1145"/>
  <c r="T1145"/>
  <c r="R1145"/>
  <c r="P1145"/>
  <c r="BI1143"/>
  <c r="BH1143"/>
  <c r="BF1143"/>
  <c r="BE1143"/>
  <c r="T1143"/>
  <c r="R1143"/>
  <c r="P1143"/>
  <c r="BI1141"/>
  <c r="BH1141"/>
  <c r="BF1141"/>
  <c r="BE1141"/>
  <c r="T1141"/>
  <c r="R1141"/>
  <c r="P1141"/>
  <c r="BI1139"/>
  <c r="BH1139"/>
  <c r="BF1139"/>
  <c r="BE1139"/>
  <c r="T1139"/>
  <c r="R1139"/>
  <c r="P1139"/>
  <c r="BI1137"/>
  <c r="BH1137"/>
  <c r="BF1137"/>
  <c r="BE1137"/>
  <c r="T1137"/>
  <c r="R1137"/>
  <c r="P1137"/>
  <c r="BI1135"/>
  <c r="BH1135"/>
  <c r="BF1135"/>
  <c r="BE1135"/>
  <c r="T1135"/>
  <c r="R1135"/>
  <c r="P1135"/>
  <c r="BI1133"/>
  <c r="BH1133"/>
  <c r="BF1133"/>
  <c r="BE1133"/>
  <c r="T1133"/>
  <c r="R1133"/>
  <c r="P1133"/>
  <c r="BI1131"/>
  <c r="BH1131"/>
  <c r="BF1131"/>
  <c r="BE1131"/>
  <c r="T1131"/>
  <c r="R1131"/>
  <c r="P1131"/>
  <c r="BI1127"/>
  <c r="BH1127"/>
  <c r="BF1127"/>
  <c r="BE1127"/>
  <c r="T1127"/>
  <c r="R1127"/>
  <c r="P1127"/>
  <c r="BI1125"/>
  <c r="BH1125"/>
  <c r="BF1125"/>
  <c r="BE1125"/>
  <c r="T1125"/>
  <c r="R1125"/>
  <c r="P1125"/>
  <c r="BI1121"/>
  <c r="BH1121"/>
  <c r="BF1121"/>
  <c r="BE1121"/>
  <c r="T1121"/>
  <c r="R1121"/>
  <c r="P1121"/>
  <c r="BI1119"/>
  <c r="BH1119"/>
  <c r="BF1119"/>
  <c r="BE1119"/>
  <c r="T1119"/>
  <c r="R1119"/>
  <c r="P1119"/>
  <c r="BI1117"/>
  <c r="BH1117"/>
  <c r="BF1117"/>
  <c r="BE1117"/>
  <c r="T1117"/>
  <c r="R1117"/>
  <c r="P1117"/>
  <c r="BI1113"/>
  <c r="BH1113"/>
  <c r="BF1113"/>
  <c r="BE1113"/>
  <c r="T1113"/>
  <c r="R1113"/>
  <c r="P1113"/>
  <c r="BI1111"/>
  <c r="BH1111"/>
  <c r="BF1111"/>
  <c r="BE1111"/>
  <c r="T1111"/>
  <c r="R1111"/>
  <c r="P1111"/>
  <c r="BI1107"/>
  <c r="BH1107"/>
  <c r="BF1107"/>
  <c r="BE1107"/>
  <c r="T1107"/>
  <c r="R1107"/>
  <c r="P1107"/>
  <c r="BI1105"/>
  <c r="BH1105"/>
  <c r="BF1105"/>
  <c r="BE1105"/>
  <c r="T1105"/>
  <c r="R1105"/>
  <c r="P1105"/>
  <c r="BI1103"/>
  <c r="BH1103"/>
  <c r="BF1103"/>
  <c r="BE1103"/>
  <c r="T1103"/>
  <c r="R1103"/>
  <c r="P1103"/>
  <c r="BI1101"/>
  <c r="BH1101"/>
  <c r="BF1101"/>
  <c r="BE1101"/>
  <c r="T1101"/>
  <c r="R1101"/>
  <c r="P1101"/>
  <c r="BI1099"/>
  <c r="BH1099"/>
  <c r="BF1099"/>
  <c r="BE1099"/>
  <c r="T1099"/>
  <c r="R1099"/>
  <c r="P1099"/>
  <c r="BI1097"/>
  <c r="BH1097"/>
  <c r="BF1097"/>
  <c r="BE1097"/>
  <c r="T1097"/>
  <c r="R1097"/>
  <c r="P1097"/>
  <c r="BI1095"/>
  <c r="BH1095"/>
  <c r="BF1095"/>
  <c r="BE1095"/>
  <c r="T1095"/>
  <c r="R1095"/>
  <c r="P1095"/>
  <c r="BI1093"/>
  <c r="BH1093"/>
  <c r="BF1093"/>
  <c r="BE1093"/>
  <c r="T1093"/>
  <c r="R1093"/>
  <c r="P1093"/>
  <c r="BI1091"/>
  <c r="BH1091"/>
  <c r="BF1091"/>
  <c r="BE1091"/>
  <c r="T1091"/>
  <c r="R1091"/>
  <c r="P1091"/>
  <c r="BI1087"/>
  <c r="BH1087"/>
  <c r="BF1087"/>
  <c r="BE1087"/>
  <c r="T1087"/>
  <c r="R1087"/>
  <c r="P1087"/>
  <c r="BI1085"/>
  <c r="BH1085"/>
  <c r="BF1085"/>
  <c r="BE1085"/>
  <c r="T1085"/>
  <c r="R1085"/>
  <c r="P1085"/>
  <c r="BI1083"/>
  <c r="BH1083"/>
  <c r="BF1083"/>
  <c r="BE1083"/>
  <c r="T1083"/>
  <c r="R1083"/>
  <c r="P1083"/>
  <c r="BI1081"/>
  <c r="BH1081"/>
  <c r="BF1081"/>
  <c r="BE1081"/>
  <c r="T1081"/>
  <c r="R1081"/>
  <c r="P1081"/>
  <c r="BI1077"/>
  <c r="BH1077"/>
  <c r="BF1077"/>
  <c r="BE1077"/>
  <c r="T1077"/>
  <c r="R1077"/>
  <c r="P1077"/>
  <c r="BI1072"/>
  <c r="BH1072"/>
  <c r="BF1072"/>
  <c r="BE1072"/>
  <c r="T1072"/>
  <c r="R1072"/>
  <c r="P1072"/>
  <c r="BI1068"/>
  <c r="BH1068"/>
  <c r="BF1068"/>
  <c r="BE1068"/>
  <c r="T1068"/>
  <c r="R1068"/>
  <c r="P1068"/>
  <c r="BI1064"/>
  <c r="BH1064"/>
  <c r="BF1064"/>
  <c r="BE1064"/>
  <c r="T1064"/>
  <c r="R1064"/>
  <c r="P1064"/>
  <c r="BI1062"/>
  <c r="BH1062"/>
  <c r="BF1062"/>
  <c r="BE1062"/>
  <c r="T1062"/>
  <c r="R1062"/>
  <c r="P1062"/>
  <c r="BI1059"/>
  <c r="BH1059"/>
  <c r="BF1059"/>
  <c r="BE1059"/>
  <c r="T1059"/>
  <c r="R1059"/>
  <c r="P1059"/>
  <c r="BI1055"/>
  <c r="BH1055"/>
  <c r="BF1055"/>
  <c r="BE1055"/>
  <c r="T1055"/>
  <c r="R1055"/>
  <c r="P1055"/>
  <c r="BI1052"/>
  <c r="BH1052"/>
  <c r="BF1052"/>
  <c r="BE1052"/>
  <c r="T1052"/>
  <c r="T1051"/>
  <c r="R1052"/>
  <c r="R1051"/>
  <c r="P1052"/>
  <c r="P1051"/>
  <c r="BI1049"/>
  <c r="BH1049"/>
  <c r="BF1049"/>
  <c r="BE1049"/>
  <c r="T1049"/>
  <c r="R1049"/>
  <c r="P1049"/>
  <c r="BI1047"/>
  <c r="BH1047"/>
  <c r="BF1047"/>
  <c r="BE1047"/>
  <c r="T1047"/>
  <c r="R1047"/>
  <c r="P1047"/>
  <c r="BI1045"/>
  <c r="BH1045"/>
  <c r="BF1045"/>
  <c r="BE1045"/>
  <c r="T1045"/>
  <c r="R1045"/>
  <c r="P1045"/>
  <c r="BI1042"/>
  <c r="BH1042"/>
  <c r="BF1042"/>
  <c r="BE1042"/>
  <c r="T1042"/>
  <c r="R1042"/>
  <c r="P1042"/>
  <c r="BI1040"/>
  <c r="BH1040"/>
  <c r="BF1040"/>
  <c r="BE1040"/>
  <c r="T1040"/>
  <c r="R1040"/>
  <c r="P1040"/>
  <c r="BI1038"/>
  <c r="BH1038"/>
  <c r="BF1038"/>
  <c r="BE1038"/>
  <c r="T1038"/>
  <c r="R1038"/>
  <c r="P1038"/>
  <c r="BI1036"/>
  <c r="BH1036"/>
  <c r="BF1036"/>
  <c r="BE1036"/>
  <c r="T1036"/>
  <c r="R1036"/>
  <c r="P1036"/>
  <c r="BI1033"/>
  <c r="BH1033"/>
  <c r="BF1033"/>
  <c r="BE1033"/>
  <c r="T1033"/>
  <c r="R1033"/>
  <c r="P1033"/>
  <c r="BI1029"/>
  <c r="BH1029"/>
  <c r="BF1029"/>
  <c r="BE1029"/>
  <c r="T1029"/>
  <c r="R1029"/>
  <c r="P1029"/>
  <c r="BI1027"/>
  <c r="BH1027"/>
  <c r="BF1027"/>
  <c r="BE1027"/>
  <c r="T1027"/>
  <c r="R1027"/>
  <c r="P1027"/>
  <c r="BI1025"/>
  <c r="BH1025"/>
  <c r="BF1025"/>
  <c r="BE1025"/>
  <c r="T1025"/>
  <c r="R1025"/>
  <c r="P1025"/>
  <c r="BI1022"/>
  <c r="BH1022"/>
  <c r="BF1022"/>
  <c r="BE1022"/>
  <c r="T1022"/>
  <c r="R1022"/>
  <c r="P1022"/>
  <c r="BI1020"/>
  <c r="BH1020"/>
  <c r="BF1020"/>
  <c r="BE1020"/>
  <c r="T1020"/>
  <c r="R1020"/>
  <c r="P1020"/>
  <c r="BI1017"/>
  <c r="BH1017"/>
  <c r="BF1017"/>
  <c r="BE1017"/>
  <c r="T1017"/>
  <c r="R1017"/>
  <c r="P1017"/>
  <c r="BI1013"/>
  <c r="BH1013"/>
  <c r="BF1013"/>
  <c r="BE1013"/>
  <c r="T1013"/>
  <c r="R1013"/>
  <c r="P1013"/>
  <c r="BI1011"/>
  <c r="BH1011"/>
  <c r="BF1011"/>
  <c r="BE1011"/>
  <c r="T1011"/>
  <c r="R1011"/>
  <c r="P1011"/>
  <c r="BI1007"/>
  <c r="BH1007"/>
  <c r="BF1007"/>
  <c r="BE1007"/>
  <c r="T1007"/>
  <c r="R1007"/>
  <c r="P1007"/>
  <c r="BI1005"/>
  <c r="BH1005"/>
  <c r="BF1005"/>
  <c r="BE1005"/>
  <c r="T1005"/>
  <c r="R1005"/>
  <c r="P1005"/>
  <c r="BI1001"/>
  <c r="BH1001"/>
  <c r="BF1001"/>
  <c r="BE1001"/>
  <c r="T1001"/>
  <c r="R1001"/>
  <c r="P1001"/>
  <c r="BI999"/>
  <c r="BH999"/>
  <c r="BF999"/>
  <c r="BE999"/>
  <c r="T999"/>
  <c r="R999"/>
  <c r="P999"/>
  <c r="BI995"/>
  <c r="BH995"/>
  <c r="BF995"/>
  <c r="BE995"/>
  <c r="T995"/>
  <c r="R995"/>
  <c r="P995"/>
  <c r="BI991"/>
  <c r="BH991"/>
  <c r="BF991"/>
  <c r="BE991"/>
  <c r="T991"/>
  <c r="R991"/>
  <c r="P991"/>
  <c r="BI987"/>
  <c r="BH987"/>
  <c r="BF987"/>
  <c r="BE987"/>
  <c r="T987"/>
  <c r="R987"/>
  <c r="P987"/>
  <c r="BI983"/>
  <c r="BH983"/>
  <c r="BF983"/>
  <c r="BE983"/>
  <c r="T983"/>
  <c r="R983"/>
  <c r="P983"/>
  <c r="BI980"/>
  <c r="BH980"/>
  <c r="BF980"/>
  <c r="BE980"/>
  <c r="T980"/>
  <c r="R980"/>
  <c r="P980"/>
  <c r="BI976"/>
  <c r="BH976"/>
  <c r="BF976"/>
  <c r="BE976"/>
  <c r="T976"/>
  <c r="R976"/>
  <c r="P976"/>
  <c r="BI971"/>
  <c r="BH971"/>
  <c r="BF971"/>
  <c r="BE971"/>
  <c r="T971"/>
  <c r="R971"/>
  <c r="P971"/>
  <c r="BI966"/>
  <c r="BH966"/>
  <c r="BF966"/>
  <c r="BE966"/>
  <c r="T966"/>
  <c r="R966"/>
  <c r="P966"/>
  <c r="BI962"/>
  <c r="BH962"/>
  <c r="BF962"/>
  <c r="BE962"/>
  <c r="T962"/>
  <c r="R962"/>
  <c r="P962"/>
  <c r="BI958"/>
  <c r="BH958"/>
  <c r="BF958"/>
  <c r="BE958"/>
  <c r="T958"/>
  <c r="R958"/>
  <c r="P958"/>
  <c r="BI956"/>
  <c r="BH956"/>
  <c r="BF956"/>
  <c r="BE956"/>
  <c r="T956"/>
  <c r="R956"/>
  <c r="P956"/>
  <c r="BI952"/>
  <c r="BH952"/>
  <c r="BF952"/>
  <c r="BE952"/>
  <c r="T952"/>
  <c r="R952"/>
  <c r="P952"/>
  <c r="BI947"/>
  <c r="BH947"/>
  <c r="BF947"/>
  <c r="BE947"/>
  <c r="T947"/>
  <c r="R947"/>
  <c r="P947"/>
  <c r="BI943"/>
  <c r="BH943"/>
  <c r="BF943"/>
  <c r="BE943"/>
  <c r="T943"/>
  <c r="T942"/>
  <c r="R943"/>
  <c r="R942"/>
  <c r="P943"/>
  <c r="P942"/>
  <c r="BI940"/>
  <c r="BH940"/>
  <c r="BF940"/>
  <c r="BE940"/>
  <c r="T940"/>
  <c r="R940"/>
  <c r="P940"/>
  <c r="BI938"/>
  <c r="BH938"/>
  <c r="BF938"/>
  <c r="BE938"/>
  <c r="T938"/>
  <c r="R938"/>
  <c r="P938"/>
  <c r="BI934"/>
  <c r="BH934"/>
  <c r="BF934"/>
  <c r="BE934"/>
  <c r="T934"/>
  <c r="R934"/>
  <c r="P934"/>
  <c r="BI932"/>
  <c r="BH932"/>
  <c r="BF932"/>
  <c r="BE932"/>
  <c r="T932"/>
  <c r="R932"/>
  <c r="P932"/>
  <c r="BI930"/>
  <c r="BH930"/>
  <c r="BF930"/>
  <c r="BE930"/>
  <c r="T930"/>
  <c r="R930"/>
  <c r="P930"/>
  <c r="BI924"/>
  <c r="BH924"/>
  <c r="BF924"/>
  <c r="BE924"/>
  <c r="T924"/>
  <c r="R924"/>
  <c r="P924"/>
  <c r="BI922"/>
  <c r="BH922"/>
  <c r="BF922"/>
  <c r="BE922"/>
  <c r="T922"/>
  <c r="R922"/>
  <c r="P922"/>
  <c r="BI918"/>
  <c r="BH918"/>
  <c r="BF918"/>
  <c r="BE918"/>
  <c r="T918"/>
  <c r="R918"/>
  <c r="P918"/>
  <c r="BI914"/>
  <c r="BH914"/>
  <c r="BF914"/>
  <c r="BE914"/>
  <c r="T914"/>
  <c r="R914"/>
  <c r="P914"/>
  <c r="BI903"/>
  <c r="BH903"/>
  <c r="BF903"/>
  <c r="BE903"/>
  <c r="T903"/>
  <c r="R903"/>
  <c r="P903"/>
  <c r="BI897"/>
  <c r="BH897"/>
  <c r="BF897"/>
  <c r="BE897"/>
  <c r="T897"/>
  <c r="R897"/>
  <c r="P897"/>
  <c r="BI892"/>
  <c r="BH892"/>
  <c r="BF892"/>
  <c r="BE892"/>
  <c r="T892"/>
  <c r="R892"/>
  <c r="P892"/>
  <c r="BI882"/>
  <c r="BH882"/>
  <c r="BF882"/>
  <c r="BE882"/>
  <c r="T882"/>
  <c r="R882"/>
  <c r="P882"/>
  <c r="BI872"/>
  <c r="BH872"/>
  <c r="BF872"/>
  <c r="BE872"/>
  <c r="T872"/>
  <c r="R872"/>
  <c r="P872"/>
  <c r="BI866"/>
  <c r="BH866"/>
  <c r="BF866"/>
  <c r="BE866"/>
  <c r="T866"/>
  <c r="R866"/>
  <c r="P866"/>
  <c r="BI861"/>
  <c r="BH861"/>
  <c r="BF861"/>
  <c r="BE861"/>
  <c r="T861"/>
  <c r="R861"/>
  <c r="P861"/>
  <c r="BI857"/>
  <c r="BH857"/>
  <c r="BF857"/>
  <c r="BE857"/>
  <c r="T857"/>
  <c r="R857"/>
  <c r="P857"/>
  <c r="BI855"/>
  <c r="BH855"/>
  <c r="BF855"/>
  <c r="BE855"/>
  <c r="T855"/>
  <c r="R855"/>
  <c r="P855"/>
  <c r="BI853"/>
  <c r="BH853"/>
  <c r="BF853"/>
  <c r="BE853"/>
  <c r="T853"/>
  <c r="R853"/>
  <c r="P853"/>
  <c r="BI851"/>
  <c r="BH851"/>
  <c r="BF851"/>
  <c r="BE851"/>
  <c r="T851"/>
  <c r="R851"/>
  <c r="P851"/>
  <c r="BI847"/>
  <c r="BH847"/>
  <c r="BF847"/>
  <c r="BE847"/>
  <c r="T847"/>
  <c r="R847"/>
  <c r="P847"/>
  <c r="BI842"/>
  <c r="BH842"/>
  <c r="BF842"/>
  <c r="BE842"/>
  <c r="T842"/>
  <c r="R842"/>
  <c r="P842"/>
  <c r="BI837"/>
  <c r="BH837"/>
  <c r="BF837"/>
  <c r="BE837"/>
  <c r="T837"/>
  <c r="R837"/>
  <c r="P837"/>
  <c r="BI830"/>
  <c r="BH830"/>
  <c r="BF830"/>
  <c r="BE830"/>
  <c r="T830"/>
  <c r="R830"/>
  <c r="P830"/>
  <c r="BI825"/>
  <c r="BH825"/>
  <c r="BF825"/>
  <c r="BE825"/>
  <c r="T825"/>
  <c r="R825"/>
  <c r="P825"/>
  <c r="BI820"/>
  <c r="BH820"/>
  <c r="BF820"/>
  <c r="BE820"/>
  <c r="T820"/>
  <c r="R820"/>
  <c r="P820"/>
  <c r="BI813"/>
  <c r="BH813"/>
  <c r="BF813"/>
  <c r="BE813"/>
  <c r="T813"/>
  <c r="R813"/>
  <c r="P813"/>
  <c r="BI808"/>
  <c r="BH808"/>
  <c r="BF808"/>
  <c r="BE808"/>
  <c r="T808"/>
  <c r="R808"/>
  <c r="P808"/>
  <c r="BI804"/>
  <c r="BH804"/>
  <c r="BF804"/>
  <c r="BE804"/>
  <c r="T804"/>
  <c r="R804"/>
  <c r="P804"/>
  <c r="BI799"/>
  <c r="BH799"/>
  <c r="BF799"/>
  <c r="BE799"/>
  <c r="T799"/>
  <c r="R799"/>
  <c r="P799"/>
  <c r="BI797"/>
  <c r="BH797"/>
  <c r="BF797"/>
  <c r="BE797"/>
  <c r="T797"/>
  <c r="R797"/>
  <c r="P797"/>
  <c r="BI795"/>
  <c r="BH795"/>
  <c r="BF795"/>
  <c r="BE795"/>
  <c r="T795"/>
  <c r="R795"/>
  <c r="P795"/>
  <c r="BI791"/>
  <c r="BH791"/>
  <c r="BF791"/>
  <c r="BE791"/>
  <c r="T791"/>
  <c r="R791"/>
  <c r="P791"/>
  <c r="BI787"/>
  <c r="BH787"/>
  <c r="BF787"/>
  <c r="BE787"/>
  <c r="T787"/>
  <c r="R787"/>
  <c r="P787"/>
  <c r="BI782"/>
  <c r="BH782"/>
  <c r="BF782"/>
  <c r="BE782"/>
  <c r="T782"/>
  <c r="R782"/>
  <c r="P782"/>
  <c r="BI778"/>
  <c r="BH778"/>
  <c r="BF778"/>
  <c r="BE778"/>
  <c r="T778"/>
  <c r="R778"/>
  <c r="P778"/>
  <c r="BI774"/>
  <c r="BH774"/>
  <c r="BF774"/>
  <c r="BE774"/>
  <c r="T774"/>
  <c r="R774"/>
  <c r="P774"/>
  <c r="BI769"/>
  <c r="BH769"/>
  <c r="BF769"/>
  <c r="BE769"/>
  <c r="T769"/>
  <c r="R769"/>
  <c r="P769"/>
  <c r="BI764"/>
  <c r="BH764"/>
  <c r="BF764"/>
  <c r="BE764"/>
  <c r="T764"/>
  <c r="R764"/>
  <c r="P764"/>
  <c r="BI759"/>
  <c r="BH759"/>
  <c r="BF759"/>
  <c r="BE759"/>
  <c r="T759"/>
  <c r="R759"/>
  <c r="P759"/>
  <c r="BI754"/>
  <c r="BH754"/>
  <c r="BF754"/>
  <c r="BE754"/>
  <c r="T754"/>
  <c r="R754"/>
  <c r="P754"/>
  <c r="BI745"/>
  <c r="BH745"/>
  <c r="BF745"/>
  <c r="BE745"/>
  <c r="T745"/>
  <c r="R745"/>
  <c r="P745"/>
  <c r="BI743"/>
  <c r="BH743"/>
  <c r="BF743"/>
  <c r="BE743"/>
  <c r="T743"/>
  <c r="R743"/>
  <c r="P743"/>
  <c r="BI741"/>
  <c r="BH741"/>
  <c r="BF741"/>
  <c r="BE741"/>
  <c r="T741"/>
  <c r="R741"/>
  <c r="P741"/>
  <c r="BI739"/>
  <c r="BH739"/>
  <c r="BF739"/>
  <c r="BE739"/>
  <c r="T739"/>
  <c r="R739"/>
  <c r="P739"/>
  <c r="BI737"/>
  <c r="BH737"/>
  <c r="BF737"/>
  <c r="BE737"/>
  <c r="T737"/>
  <c r="R737"/>
  <c r="P737"/>
  <c r="BI735"/>
  <c r="BH735"/>
  <c r="BF735"/>
  <c r="BE735"/>
  <c r="T735"/>
  <c r="R735"/>
  <c r="P735"/>
  <c r="BI730"/>
  <c r="BH730"/>
  <c r="BF730"/>
  <c r="BE730"/>
  <c r="T730"/>
  <c r="R730"/>
  <c r="P730"/>
  <c r="BI725"/>
  <c r="BH725"/>
  <c r="BF725"/>
  <c r="BE725"/>
  <c r="T725"/>
  <c r="R725"/>
  <c r="P725"/>
  <c r="BI723"/>
  <c r="BH723"/>
  <c r="BF723"/>
  <c r="BE723"/>
  <c r="T723"/>
  <c r="R723"/>
  <c r="P723"/>
  <c r="BI721"/>
  <c r="BH721"/>
  <c r="BF721"/>
  <c r="BE721"/>
  <c r="T721"/>
  <c r="R721"/>
  <c r="P721"/>
  <c r="BI716"/>
  <c r="BH716"/>
  <c r="BF716"/>
  <c r="BE716"/>
  <c r="T716"/>
  <c r="R716"/>
  <c r="P716"/>
  <c r="BI712"/>
  <c r="BH712"/>
  <c r="BF712"/>
  <c r="BE712"/>
  <c r="T712"/>
  <c r="R712"/>
  <c r="P712"/>
  <c r="BI709"/>
  <c r="BH709"/>
  <c r="BF709"/>
  <c r="BE709"/>
  <c r="T709"/>
  <c r="R709"/>
  <c r="P709"/>
  <c r="BI705"/>
  <c r="BH705"/>
  <c r="BF705"/>
  <c r="BE705"/>
  <c r="T705"/>
  <c r="R705"/>
  <c r="P705"/>
  <c r="BI702"/>
  <c r="BH702"/>
  <c r="BF702"/>
  <c r="BE702"/>
  <c r="T702"/>
  <c r="R702"/>
  <c r="P702"/>
  <c r="BI698"/>
  <c r="BH698"/>
  <c r="BF698"/>
  <c r="BE698"/>
  <c r="T698"/>
  <c r="R698"/>
  <c r="P698"/>
  <c r="BI695"/>
  <c r="BH695"/>
  <c r="BF695"/>
  <c r="BE695"/>
  <c r="T695"/>
  <c r="R695"/>
  <c r="P695"/>
  <c r="BI691"/>
  <c r="BH691"/>
  <c r="BF691"/>
  <c r="BE691"/>
  <c r="T691"/>
  <c r="R691"/>
  <c r="P691"/>
  <c r="BI687"/>
  <c r="BH687"/>
  <c r="BF687"/>
  <c r="BE687"/>
  <c r="T687"/>
  <c r="R687"/>
  <c r="P687"/>
  <c r="BI685"/>
  <c r="BH685"/>
  <c r="BF685"/>
  <c r="BE685"/>
  <c r="T685"/>
  <c r="R685"/>
  <c r="P685"/>
  <c r="BI683"/>
  <c r="BH683"/>
  <c r="BF683"/>
  <c r="BE683"/>
  <c r="T683"/>
  <c r="R683"/>
  <c r="P683"/>
  <c r="BI681"/>
  <c r="BH681"/>
  <c r="BF681"/>
  <c r="BE681"/>
  <c r="T681"/>
  <c r="R681"/>
  <c r="P681"/>
  <c r="BI679"/>
  <c r="BH679"/>
  <c r="BF679"/>
  <c r="BE679"/>
  <c r="T679"/>
  <c r="R679"/>
  <c r="P679"/>
  <c r="BI675"/>
  <c r="BH675"/>
  <c r="BF675"/>
  <c r="BE675"/>
  <c r="T675"/>
  <c r="R675"/>
  <c r="P675"/>
  <c r="BI672"/>
  <c r="BH672"/>
  <c r="BF672"/>
  <c r="BE672"/>
  <c r="T672"/>
  <c r="R672"/>
  <c r="P672"/>
  <c r="BI670"/>
  <c r="BH670"/>
  <c r="BF670"/>
  <c r="BE670"/>
  <c r="T670"/>
  <c r="R670"/>
  <c r="P670"/>
  <c r="BI668"/>
  <c r="BH668"/>
  <c r="BF668"/>
  <c r="BE668"/>
  <c r="T668"/>
  <c r="R668"/>
  <c r="P668"/>
  <c r="BI666"/>
  <c r="BH666"/>
  <c r="BF666"/>
  <c r="BE666"/>
  <c r="T666"/>
  <c r="R666"/>
  <c r="P666"/>
  <c r="BI664"/>
  <c r="BH664"/>
  <c r="BF664"/>
  <c r="BE664"/>
  <c r="T664"/>
  <c r="R664"/>
  <c r="P664"/>
  <c r="BI662"/>
  <c r="BH662"/>
  <c r="BF662"/>
  <c r="BE662"/>
  <c r="T662"/>
  <c r="R662"/>
  <c r="P662"/>
  <c r="BI660"/>
  <c r="BH660"/>
  <c r="BF660"/>
  <c r="BE660"/>
  <c r="T660"/>
  <c r="R660"/>
  <c r="P660"/>
  <c r="BI658"/>
  <c r="BH658"/>
  <c r="BF658"/>
  <c r="BE658"/>
  <c r="T658"/>
  <c r="R658"/>
  <c r="P658"/>
  <c r="BI656"/>
  <c r="BH656"/>
  <c r="BF656"/>
  <c r="BE656"/>
  <c r="T656"/>
  <c r="R656"/>
  <c r="P656"/>
  <c r="BI654"/>
  <c r="BH654"/>
  <c r="BF654"/>
  <c r="BE654"/>
  <c r="T654"/>
  <c r="R654"/>
  <c r="P654"/>
  <c r="BI652"/>
  <c r="BH652"/>
  <c r="BF652"/>
  <c r="BE652"/>
  <c r="T652"/>
  <c r="R652"/>
  <c r="P652"/>
  <c r="BI650"/>
  <c r="BH650"/>
  <c r="BF650"/>
  <c r="BE650"/>
  <c r="T650"/>
  <c r="R650"/>
  <c r="P650"/>
  <c r="BI648"/>
  <c r="BH648"/>
  <c r="BF648"/>
  <c r="BE648"/>
  <c r="T648"/>
  <c r="R648"/>
  <c r="P648"/>
  <c r="BI646"/>
  <c r="BH646"/>
  <c r="BF646"/>
  <c r="BE646"/>
  <c r="T646"/>
  <c r="R646"/>
  <c r="P646"/>
  <c r="BI642"/>
  <c r="BH642"/>
  <c r="BF642"/>
  <c r="BE642"/>
  <c r="T642"/>
  <c r="R642"/>
  <c r="P642"/>
  <c r="BI640"/>
  <c r="BH640"/>
  <c r="BF640"/>
  <c r="BE640"/>
  <c r="T640"/>
  <c r="R640"/>
  <c r="P640"/>
  <c r="BI637"/>
  <c r="BH637"/>
  <c r="BF637"/>
  <c r="BE637"/>
  <c r="T637"/>
  <c r="R637"/>
  <c r="P637"/>
  <c r="BI635"/>
  <c r="BH635"/>
  <c r="BF635"/>
  <c r="BE635"/>
  <c r="T635"/>
  <c r="R635"/>
  <c r="P635"/>
  <c r="BI633"/>
  <c r="BH633"/>
  <c r="BF633"/>
  <c r="BE633"/>
  <c r="T633"/>
  <c r="R633"/>
  <c r="P633"/>
  <c r="BI631"/>
  <c r="BH631"/>
  <c r="BF631"/>
  <c r="BE631"/>
  <c r="T631"/>
  <c r="R631"/>
  <c r="P631"/>
  <c r="BI629"/>
  <c r="BH629"/>
  <c r="BF629"/>
  <c r="BE629"/>
  <c r="T629"/>
  <c r="R629"/>
  <c r="P629"/>
  <c r="BI625"/>
  <c r="BH625"/>
  <c r="BF625"/>
  <c r="BE625"/>
  <c r="T625"/>
  <c r="R625"/>
  <c r="P625"/>
  <c r="BI621"/>
  <c r="BH621"/>
  <c r="BF621"/>
  <c r="BE621"/>
  <c r="T621"/>
  <c r="R621"/>
  <c r="P621"/>
  <c r="BI616"/>
  <c r="BH616"/>
  <c r="BF616"/>
  <c r="BE616"/>
  <c r="T616"/>
  <c r="R616"/>
  <c r="P616"/>
  <c r="BI612"/>
  <c r="BH612"/>
  <c r="BF612"/>
  <c r="BE612"/>
  <c r="T612"/>
  <c r="R612"/>
  <c r="P612"/>
  <c r="BI610"/>
  <c r="BH610"/>
  <c r="BF610"/>
  <c r="BE610"/>
  <c r="T610"/>
  <c r="R610"/>
  <c r="P610"/>
  <c r="BI605"/>
  <c r="BH605"/>
  <c r="BF605"/>
  <c r="BE605"/>
  <c r="T605"/>
  <c r="R605"/>
  <c r="P605"/>
  <c r="BI598"/>
  <c r="BH598"/>
  <c r="BF598"/>
  <c r="BE598"/>
  <c r="T598"/>
  <c r="R598"/>
  <c r="P598"/>
  <c r="BI593"/>
  <c r="BH593"/>
  <c r="BF593"/>
  <c r="BE593"/>
  <c r="T593"/>
  <c r="R593"/>
  <c r="P593"/>
  <c r="BI586"/>
  <c r="BH586"/>
  <c r="BF586"/>
  <c r="BE586"/>
  <c r="T586"/>
  <c r="R586"/>
  <c r="P586"/>
  <c r="BI582"/>
  <c r="BH582"/>
  <c r="BF582"/>
  <c r="BE582"/>
  <c r="T582"/>
  <c r="R582"/>
  <c r="P582"/>
  <c r="BI577"/>
  <c r="BH577"/>
  <c r="BF577"/>
  <c r="BE577"/>
  <c r="T577"/>
  <c r="R577"/>
  <c r="P577"/>
  <c r="BI567"/>
  <c r="BH567"/>
  <c r="BF567"/>
  <c r="BE567"/>
  <c r="T567"/>
  <c r="R567"/>
  <c r="P567"/>
  <c r="BI557"/>
  <c r="BH557"/>
  <c r="BF557"/>
  <c r="BE557"/>
  <c r="T557"/>
  <c r="R557"/>
  <c r="P557"/>
  <c r="BI552"/>
  <c r="BH552"/>
  <c r="BF552"/>
  <c r="BE552"/>
  <c r="T552"/>
  <c r="R552"/>
  <c r="P552"/>
  <c r="BI548"/>
  <c r="BH548"/>
  <c r="BF548"/>
  <c r="BE548"/>
  <c r="T548"/>
  <c r="R548"/>
  <c r="P548"/>
  <c r="BI542"/>
  <c r="BH542"/>
  <c r="BF542"/>
  <c r="BE542"/>
  <c r="T542"/>
  <c r="R542"/>
  <c r="P542"/>
  <c r="BI537"/>
  <c r="BH537"/>
  <c r="BF537"/>
  <c r="BE537"/>
  <c r="T537"/>
  <c r="R537"/>
  <c r="P537"/>
  <c r="BI529"/>
  <c r="BH529"/>
  <c r="BF529"/>
  <c r="BE529"/>
  <c r="T529"/>
  <c r="R529"/>
  <c r="P529"/>
  <c r="BI522"/>
  <c r="BH522"/>
  <c r="BF522"/>
  <c r="BE522"/>
  <c r="T522"/>
  <c r="R522"/>
  <c r="P522"/>
  <c r="BI515"/>
  <c r="BH515"/>
  <c r="BF515"/>
  <c r="BE515"/>
  <c r="T515"/>
  <c r="R515"/>
  <c r="P515"/>
  <c r="BI506"/>
  <c r="BH506"/>
  <c r="BF506"/>
  <c r="BE506"/>
  <c r="T506"/>
  <c r="R506"/>
  <c r="P506"/>
  <c r="BI504"/>
  <c r="BH504"/>
  <c r="BF504"/>
  <c r="BE504"/>
  <c r="T504"/>
  <c r="R504"/>
  <c r="P504"/>
  <c r="BI500"/>
  <c r="BH500"/>
  <c r="BF500"/>
  <c r="BE500"/>
  <c r="T500"/>
  <c r="R500"/>
  <c r="P500"/>
  <c r="BI490"/>
  <c r="BH490"/>
  <c r="BF490"/>
  <c r="BE490"/>
  <c r="T490"/>
  <c r="R490"/>
  <c r="P490"/>
  <c r="BI486"/>
  <c r="BH486"/>
  <c r="BF486"/>
  <c r="BE486"/>
  <c r="T486"/>
  <c r="R486"/>
  <c r="P486"/>
  <c r="BI482"/>
  <c r="BH482"/>
  <c r="BF482"/>
  <c r="BE482"/>
  <c r="T482"/>
  <c r="R482"/>
  <c r="P482"/>
  <c r="BI477"/>
  <c r="BH477"/>
  <c r="BF477"/>
  <c r="BE477"/>
  <c r="T477"/>
  <c r="R477"/>
  <c r="P477"/>
  <c r="BI472"/>
  <c r="BH472"/>
  <c r="BF472"/>
  <c r="BE472"/>
  <c r="T472"/>
  <c r="R472"/>
  <c r="P472"/>
  <c r="BI467"/>
  <c r="BH467"/>
  <c r="BF467"/>
  <c r="BE467"/>
  <c r="T467"/>
  <c r="R467"/>
  <c r="P467"/>
  <c r="BI463"/>
  <c r="BH463"/>
  <c r="BF463"/>
  <c r="BE463"/>
  <c r="T463"/>
  <c r="R463"/>
  <c r="P463"/>
  <c r="BI458"/>
  <c r="BH458"/>
  <c r="BF458"/>
  <c r="BE458"/>
  <c r="T458"/>
  <c r="R458"/>
  <c r="P458"/>
  <c r="BI453"/>
  <c r="BH453"/>
  <c r="BF453"/>
  <c r="BE453"/>
  <c r="T453"/>
  <c r="R453"/>
  <c r="P453"/>
  <c r="BI448"/>
  <c r="BH448"/>
  <c r="BF448"/>
  <c r="BE448"/>
  <c r="T448"/>
  <c r="R448"/>
  <c r="P448"/>
  <c r="BI443"/>
  <c r="BH443"/>
  <c r="BF443"/>
  <c r="BE443"/>
  <c r="T443"/>
  <c r="R443"/>
  <c r="P443"/>
  <c r="BI433"/>
  <c r="BH433"/>
  <c r="BF433"/>
  <c r="BE433"/>
  <c r="T433"/>
  <c r="R433"/>
  <c r="P433"/>
  <c r="BI429"/>
  <c r="BH429"/>
  <c r="BF429"/>
  <c r="BE429"/>
  <c r="T429"/>
  <c r="R429"/>
  <c r="P429"/>
  <c r="BI425"/>
  <c r="BH425"/>
  <c r="BF425"/>
  <c r="BE425"/>
  <c r="T425"/>
  <c r="R425"/>
  <c r="P425"/>
  <c r="BI419"/>
  <c r="BH419"/>
  <c r="BF419"/>
  <c r="BE419"/>
  <c r="T419"/>
  <c r="R419"/>
  <c r="P419"/>
  <c r="BI417"/>
  <c r="BH417"/>
  <c r="BF417"/>
  <c r="BE417"/>
  <c r="T417"/>
  <c r="R417"/>
  <c r="P417"/>
  <c r="BI415"/>
  <c r="BH415"/>
  <c r="BF415"/>
  <c r="BE415"/>
  <c r="T415"/>
  <c r="R415"/>
  <c r="P415"/>
  <c r="BI408"/>
  <c r="BH408"/>
  <c r="BF408"/>
  <c r="BE408"/>
  <c r="T408"/>
  <c r="R408"/>
  <c r="P408"/>
  <c r="BI406"/>
  <c r="BH406"/>
  <c r="BF406"/>
  <c r="BE406"/>
  <c r="T406"/>
  <c r="R406"/>
  <c r="P406"/>
  <c r="BI399"/>
  <c r="BH399"/>
  <c r="BF399"/>
  <c r="BE399"/>
  <c r="T399"/>
  <c r="R399"/>
  <c r="P399"/>
  <c r="BI391"/>
  <c r="BH391"/>
  <c r="BF391"/>
  <c r="BE391"/>
  <c r="T391"/>
  <c r="R391"/>
  <c r="P391"/>
  <c r="BI386"/>
  <c r="BH386"/>
  <c r="BF386"/>
  <c r="BE386"/>
  <c r="T386"/>
  <c r="R386"/>
  <c r="P386"/>
  <c r="BI382"/>
  <c r="BH382"/>
  <c r="BF382"/>
  <c r="BE382"/>
  <c r="T382"/>
  <c r="R382"/>
  <c r="P382"/>
  <c r="BI380"/>
  <c r="BH380"/>
  <c r="BF380"/>
  <c r="BE380"/>
  <c r="T380"/>
  <c r="R380"/>
  <c r="P380"/>
  <c r="BI378"/>
  <c r="BH378"/>
  <c r="BF378"/>
  <c r="BE378"/>
  <c r="T378"/>
  <c r="R378"/>
  <c r="P378"/>
  <c r="BI376"/>
  <c r="BH376"/>
  <c r="BF376"/>
  <c r="BE376"/>
  <c r="T376"/>
  <c r="R376"/>
  <c r="P376"/>
  <c r="BI374"/>
  <c r="BH374"/>
  <c r="BF374"/>
  <c r="BE374"/>
  <c r="T374"/>
  <c r="R374"/>
  <c r="P374"/>
  <c r="BI368"/>
  <c r="BH368"/>
  <c r="BF368"/>
  <c r="BE368"/>
  <c r="T368"/>
  <c r="R368"/>
  <c r="P368"/>
  <c r="BI364"/>
  <c r="BH364"/>
  <c r="BF364"/>
  <c r="BE364"/>
  <c r="T364"/>
  <c r="R364"/>
  <c r="P364"/>
  <c r="BI360"/>
  <c r="BH360"/>
  <c r="BF360"/>
  <c r="BE360"/>
  <c r="T360"/>
  <c r="R360"/>
  <c r="P360"/>
  <c r="BI358"/>
  <c r="BH358"/>
  <c r="BF358"/>
  <c r="BE358"/>
  <c r="T358"/>
  <c r="R358"/>
  <c r="P358"/>
  <c r="BI356"/>
  <c r="BH356"/>
  <c r="BF356"/>
  <c r="BE356"/>
  <c r="T356"/>
  <c r="R356"/>
  <c r="P356"/>
  <c r="BI354"/>
  <c r="BH354"/>
  <c r="BF354"/>
  <c r="BE354"/>
  <c r="T354"/>
  <c r="R354"/>
  <c r="P354"/>
  <c r="BI350"/>
  <c r="BH350"/>
  <c r="BF350"/>
  <c r="BE350"/>
  <c r="T350"/>
  <c r="R350"/>
  <c r="P350"/>
  <c r="BI346"/>
  <c r="BH346"/>
  <c r="BF346"/>
  <c r="BE346"/>
  <c r="T346"/>
  <c r="R346"/>
  <c r="P346"/>
  <c r="BI341"/>
  <c r="BH341"/>
  <c r="BF341"/>
  <c r="BE341"/>
  <c r="T341"/>
  <c r="R341"/>
  <c r="P341"/>
  <c r="BI337"/>
  <c r="BH337"/>
  <c r="BF337"/>
  <c r="BE337"/>
  <c r="T337"/>
  <c r="R337"/>
  <c r="P337"/>
  <c r="BI333"/>
  <c r="BH333"/>
  <c r="BF333"/>
  <c r="BE333"/>
  <c r="T333"/>
  <c r="R333"/>
  <c r="P333"/>
  <c r="BI331"/>
  <c r="BH331"/>
  <c r="BF331"/>
  <c r="BE331"/>
  <c r="T331"/>
  <c r="R331"/>
  <c r="P331"/>
  <c r="BI329"/>
  <c r="BH329"/>
  <c r="BF329"/>
  <c r="BE329"/>
  <c r="T329"/>
  <c r="R329"/>
  <c r="P329"/>
  <c r="BI327"/>
  <c r="BH327"/>
  <c r="BF327"/>
  <c r="BE327"/>
  <c r="T327"/>
  <c r="R327"/>
  <c r="P327"/>
  <c r="BI323"/>
  <c r="BH323"/>
  <c r="BF323"/>
  <c r="BE323"/>
  <c r="T323"/>
  <c r="R323"/>
  <c r="P323"/>
  <c r="BI319"/>
  <c r="BH319"/>
  <c r="BF319"/>
  <c r="BE319"/>
  <c r="T319"/>
  <c r="R319"/>
  <c r="P319"/>
  <c r="BI312"/>
  <c r="BH312"/>
  <c r="BF312"/>
  <c r="BE312"/>
  <c r="T312"/>
  <c r="R312"/>
  <c r="P312"/>
  <c r="BI308"/>
  <c r="BH308"/>
  <c r="BF308"/>
  <c r="BE308"/>
  <c r="T308"/>
  <c r="R308"/>
  <c r="P308"/>
  <c r="BI302"/>
  <c r="BH302"/>
  <c r="BF302"/>
  <c r="BE302"/>
  <c r="T302"/>
  <c r="R302"/>
  <c r="P302"/>
  <c r="BI298"/>
  <c r="BH298"/>
  <c r="BF298"/>
  <c r="BE298"/>
  <c r="T298"/>
  <c r="R298"/>
  <c r="P298"/>
  <c r="BI294"/>
  <c r="BH294"/>
  <c r="BF294"/>
  <c r="BE294"/>
  <c r="T294"/>
  <c r="R294"/>
  <c r="P294"/>
  <c r="BI290"/>
  <c r="BH290"/>
  <c r="BF290"/>
  <c r="BE290"/>
  <c r="T290"/>
  <c r="R290"/>
  <c r="P290"/>
  <c r="BI286"/>
  <c r="BH286"/>
  <c r="BF286"/>
  <c r="BE286"/>
  <c r="T286"/>
  <c r="R286"/>
  <c r="P286"/>
  <c r="BI282"/>
  <c r="BH282"/>
  <c r="BF282"/>
  <c r="BE282"/>
  <c r="T282"/>
  <c r="R282"/>
  <c r="P282"/>
  <c r="BI275"/>
  <c r="BH275"/>
  <c r="BF275"/>
  <c r="BE275"/>
  <c r="T275"/>
  <c r="R275"/>
  <c r="P275"/>
  <c r="BI271"/>
  <c r="BH271"/>
  <c r="BF271"/>
  <c r="BE271"/>
  <c r="T271"/>
  <c r="R271"/>
  <c r="P271"/>
  <c r="BI268"/>
  <c r="BH268"/>
  <c r="BF268"/>
  <c r="BE268"/>
  <c r="T268"/>
  <c r="R268"/>
  <c r="P268"/>
  <c r="BI266"/>
  <c r="BH266"/>
  <c r="BF266"/>
  <c r="BE266"/>
  <c r="T266"/>
  <c r="R266"/>
  <c r="P266"/>
  <c r="BI262"/>
  <c r="BH262"/>
  <c r="BF262"/>
  <c r="BE262"/>
  <c r="T262"/>
  <c r="R262"/>
  <c r="P262"/>
  <c r="BI247"/>
  <c r="BH247"/>
  <c r="BF247"/>
  <c r="BE247"/>
  <c r="T247"/>
  <c r="R247"/>
  <c r="P247"/>
  <c r="BI245"/>
  <c r="BH245"/>
  <c r="BF245"/>
  <c r="BE245"/>
  <c r="T245"/>
  <c r="R245"/>
  <c r="P245"/>
  <c r="BI236"/>
  <c r="BH236"/>
  <c r="BF236"/>
  <c r="BE236"/>
  <c r="T236"/>
  <c r="R236"/>
  <c r="P236"/>
  <c r="BI217"/>
  <c r="BH217"/>
  <c r="BF217"/>
  <c r="BE217"/>
  <c r="T217"/>
  <c r="R217"/>
  <c r="P217"/>
  <c r="BI214"/>
  <c r="BH214"/>
  <c r="BF214"/>
  <c r="BE214"/>
  <c r="T214"/>
  <c r="R214"/>
  <c r="P214"/>
  <c r="BI211"/>
  <c r="BH211"/>
  <c r="BF211"/>
  <c r="BE211"/>
  <c r="T211"/>
  <c r="R211"/>
  <c r="P211"/>
  <c r="BI208"/>
  <c r="BH208"/>
  <c r="BF208"/>
  <c r="BE208"/>
  <c r="T208"/>
  <c r="R208"/>
  <c r="P208"/>
  <c r="BI195"/>
  <c r="BH195"/>
  <c r="BF195"/>
  <c r="BE195"/>
  <c r="T195"/>
  <c r="R195"/>
  <c r="P195"/>
  <c r="BI191"/>
  <c r="BH191"/>
  <c r="BF191"/>
  <c r="BE191"/>
  <c r="T191"/>
  <c r="R191"/>
  <c r="P191"/>
  <c r="BI184"/>
  <c r="BH184"/>
  <c r="BF184"/>
  <c r="BE184"/>
  <c r="T184"/>
  <c r="R184"/>
  <c r="P184"/>
  <c r="BI182"/>
  <c r="BH182"/>
  <c r="BF182"/>
  <c r="BE182"/>
  <c r="T182"/>
  <c r="R182"/>
  <c r="P182"/>
  <c r="BI178"/>
  <c r="BH178"/>
  <c r="BF178"/>
  <c r="BE178"/>
  <c r="T178"/>
  <c r="R178"/>
  <c r="P178"/>
  <c r="BI173"/>
  <c r="BH173"/>
  <c r="BF173"/>
  <c r="BE173"/>
  <c r="T173"/>
  <c r="R173"/>
  <c r="P173"/>
  <c r="BI169"/>
  <c r="BH169"/>
  <c r="BF169"/>
  <c r="BE169"/>
  <c r="T169"/>
  <c r="R169"/>
  <c r="P169"/>
  <c r="BI164"/>
  <c r="BH164"/>
  <c r="BF164"/>
  <c r="BE164"/>
  <c r="T164"/>
  <c r="R164"/>
  <c r="P164"/>
  <c r="BI160"/>
  <c r="BH160"/>
  <c r="BF160"/>
  <c r="BE160"/>
  <c r="T160"/>
  <c r="R160"/>
  <c r="P160"/>
  <c r="BI156"/>
  <c r="BH156"/>
  <c r="BF156"/>
  <c r="BE156"/>
  <c r="T156"/>
  <c r="R156"/>
  <c r="P156"/>
  <c r="J150"/>
  <c r="J149"/>
  <c r="F149"/>
  <c r="F147"/>
  <c r="E145"/>
  <c r="J92"/>
  <c r="J91"/>
  <c r="F91"/>
  <c r="F89"/>
  <c r="E87"/>
  <c r="J18"/>
  <c r="E18"/>
  <c r="F92"/>
  <c r="J17"/>
  <c r="J12"/>
  <c r="J147"/>
  <c r="E7"/>
  <c r="E143"/>
  <c i="1" r="L90"/>
  <c r="AM90"/>
  <c r="AM89"/>
  <c r="L89"/>
  <c r="AM87"/>
  <c r="L87"/>
  <c r="L85"/>
  <c r="L84"/>
  <c i="2" r="BK1945"/>
  <c r="BK1930"/>
  <c r="BK1914"/>
  <c r="BK1904"/>
  <c r="J1862"/>
  <c r="BK1854"/>
  <c r="BK1842"/>
  <c r="BK1830"/>
  <c r="BK1824"/>
  <c r="BK1813"/>
  <c r="BK1788"/>
  <c r="J1764"/>
  <c r="BK1739"/>
  <c r="J1724"/>
  <c r="BK1706"/>
  <c r="J1697"/>
  <c r="J1675"/>
  <c r="J1652"/>
  <c r="BK1631"/>
  <c r="J1605"/>
  <c r="BK1581"/>
  <c r="J1531"/>
  <c r="BK1503"/>
  <c r="BK1481"/>
  <c r="BK1448"/>
  <c r="BK1421"/>
  <c r="BK1373"/>
  <c r="BK1351"/>
  <c r="BK1332"/>
  <c r="J1319"/>
  <c r="BK1303"/>
  <c r="J1293"/>
  <c r="J1265"/>
  <c r="J1247"/>
  <c r="BK1231"/>
  <c r="J1220"/>
  <c r="BK1206"/>
  <c r="J1188"/>
  <c r="J1165"/>
  <c r="BK1151"/>
  <c r="BK1137"/>
  <c r="BK1107"/>
  <c r="J1099"/>
  <c r="BK1087"/>
  <c r="J1068"/>
  <c r="J1055"/>
  <c r="BK1045"/>
  <c r="J1029"/>
  <c r="BK995"/>
  <c r="J966"/>
  <c r="BK943"/>
  <c r="J932"/>
  <c r="J914"/>
  <c r="BK866"/>
  <c r="J851"/>
  <c r="BK830"/>
  <c r="J769"/>
  <c r="J754"/>
  <c r="BK739"/>
  <c r="J702"/>
  <c r="BK679"/>
  <c r="BK662"/>
  <c r="J646"/>
  <c r="BK625"/>
  <c r="BK567"/>
  <c r="BK552"/>
  <c r="BK515"/>
  <c r="BK486"/>
  <c r="BK448"/>
  <c r="BK417"/>
  <c r="BK406"/>
  <c r="J378"/>
  <c r="J358"/>
  <c r="BK346"/>
  <c r="J329"/>
  <c r="J290"/>
  <c r="BK247"/>
  <c r="BK195"/>
  <c r="BK156"/>
  <c r="BK1951"/>
  <c r="J1934"/>
  <c r="BK1912"/>
  <c r="BK1896"/>
  <c r="J1879"/>
  <c r="J1854"/>
  <c r="J1836"/>
  <c r="J1830"/>
  <c r="J1818"/>
  <c r="J1802"/>
  <c r="J1772"/>
  <c r="BK1718"/>
  <c r="J1710"/>
  <c r="BK1691"/>
  <c r="J1679"/>
  <c r="BK1673"/>
  <c r="J1626"/>
  <c r="BK1605"/>
  <c r="BK1589"/>
  <c r="J1583"/>
  <c r="BK1561"/>
  <c r="BK1531"/>
  <c r="BK1514"/>
  <c r="BK1485"/>
  <c r="J1466"/>
  <c r="BK1443"/>
  <c r="J1390"/>
  <c r="J1363"/>
  <c r="J1351"/>
  <c r="BK1319"/>
  <c r="J1309"/>
  <c r="J1285"/>
  <c r="J1263"/>
  <c r="J1255"/>
  <c r="J1241"/>
  <c r="J1235"/>
  <c r="BK1220"/>
  <c r="J1204"/>
  <c r="BK1182"/>
  <c r="BK1161"/>
  <c r="BK1149"/>
  <c r="BK1141"/>
  <c r="J1133"/>
  <c r="J1117"/>
  <c r="BK1099"/>
  <c r="BK1095"/>
  <c r="J1081"/>
  <c r="J1049"/>
  <c r="J1025"/>
  <c r="J1007"/>
  <c r="BK999"/>
  <c r="BK983"/>
  <c r="J971"/>
  <c r="BK947"/>
  <c r="BK924"/>
  <c r="BK897"/>
  <c r="J866"/>
  <c r="BK837"/>
  <c r="J820"/>
  <c r="J804"/>
  <c r="J795"/>
  <c r="BK782"/>
  <c r="BK769"/>
  <c r="J737"/>
  <c r="J725"/>
  <c r="BK709"/>
  <c r="J691"/>
  <c r="J681"/>
  <c r="J670"/>
  <c r="BK648"/>
  <c r="BK637"/>
  <c r="J621"/>
  <c r="BK598"/>
  <c r="BK582"/>
  <c r="J552"/>
  <c r="J467"/>
  <c r="J433"/>
  <c r="J399"/>
  <c r="J376"/>
  <c r="BK350"/>
  <c r="J323"/>
  <c r="BK298"/>
  <c r="BK275"/>
  <c r="BK217"/>
  <c r="J182"/>
  <c r="BK173"/>
  <c r="J169"/>
  <c r="BK160"/>
  <c r="J2104"/>
  <c r="J2100"/>
  <c r="J2097"/>
  <c r="J2080"/>
  <c r="J2070"/>
  <c r="BK2067"/>
  <c r="BK2061"/>
  <c r="BK2059"/>
  <c r="BK2046"/>
  <c r="BK2036"/>
  <c r="BK2031"/>
  <c r="BK2027"/>
  <c r="J2020"/>
  <c r="BK2012"/>
  <c r="J2010"/>
  <c r="J2001"/>
  <c r="J1998"/>
  <c r="BK1992"/>
  <c r="BK1988"/>
  <c r="J1983"/>
  <c r="BK1976"/>
  <c r="BK1969"/>
  <c r="BK1954"/>
  <c r="BK1938"/>
  <c r="BK1926"/>
  <c r="J1902"/>
  <c r="J1890"/>
  <c r="J1860"/>
  <c r="BK1840"/>
  <c r="BK1818"/>
  <c r="J1770"/>
  <c r="BK1749"/>
  <c r="J1739"/>
  <c r="BK1685"/>
  <c r="J1665"/>
  <c r="BK1622"/>
  <c r="J1601"/>
  <c r="J1569"/>
  <c r="J1535"/>
  <c r="BK1518"/>
  <c r="BK1466"/>
  <c r="J1443"/>
  <c r="J1421"/>
  <c r="BK1416"/>
  <c r="BK1375"/>
  <c r="BK1363"/>
  <c r="BK1355"/>
  <c r="J1343"/>
  <c r="J1332"/>
  <c r="BK1321"/>
  <c r="BK1313"/>
  <c r="J1303"/>
  <c r="J1297"/>
  <c r="J1289"/>
  <c r="BK1265"/>
  <c r="J1257"/>
  <c r="BK1239"/>
  <c r="J1214"/>
  <c r="J1206"/>
  <c r="BK1188"/>
  <c r="J1171"/>
  <c r="J1155"/>
  <c r="J1141"/>
  <c r="J1127"/>
  <c r="J1119"/>
  <c r="J1111"/>
  <c r="J1091"/>
  <c r="J1077"/>
  <c r="J1040"/>
  <c r="BK1029"/>
  <c r="J1020"/>
  <c r="J999"/>
  <c r="BK976"/>
  <c r="J938"/>
  <c r="J922"/>
  <c r="J882"/>
  <c r="BK855"/>
  <c r="BK820"/>
  <c r="J797"/>
  <c r="BK787"/>
  <c r="J764"/>
  <c r="J743"/>
  <c r="J735"/>
  <c r="J723"/>
  <c r="J705"/>
  <c r="BK681"/>
  <c r="BK666"/>
  <c r="BK656"/>
  <c r="J650"/>
  <c r="J635"/>
  <c r="J616"/>
  <c r="J582"/>
  <c r="J542"/>
  <c r="J515"/>
  <c r="J490"/>
  <c r="BK477"/>
  <c r="BK453"/>
  <c r="J425"/>
  <c r="J374"/>
  <c r="J333"/>
  <c r="J298"/>
  <c r="J275"/>
  <c r="J266"/>
  <c r="J211"/>
  <c r="J1969"/>
  <c r="J1951"/>
  <c r="J1926"/>
  <c r="J1908"/>
  <c r="BK1900"/>
  <c r="BK1865"/>
  <c r="J1858"/>
  <c r="J1848"/>
  <c r="J1834"/>
  <c r="J1813"/>
  <c r="BK1802"/>
  <c r="J1781"/>
  <c r="BK1757"/>
  <c r="J1737"/>
  <c r="BK1720"/>
  <c r="BK1710"/>
  <c r="J1693"/>
  <c r="BK1675"/>
  <c r="J1631"/>
  <c r="BK1617"/>
  <c r="J1597"/>
  <c r="BK1583"/>
  <c r="J1565"/>
  <c r="BK1527"/>
  <c r="J1481"/>
  <c r="J1416"/>
  <c r="J1378"/>
  <c r="J1367"/>
  <c r="J1357"/>
  <c r="BK1343"/>
  <c r="J1328"/>
  <c r="J1313"/>
  <c r="J1301"/>
  <c r="BK1285"/>
  <c r="BK1273"/>
  <c r="BK1235"/>
  <c r="J1222"/>
  <c r="BK1210"/>
  <c r="J1186"/>
  <c r="J1169"/>
  <c r="J1161"/>
  <c r="BK1155"/>
  <c r="BK1139"/>
  <c r="J1125"/>
  <c r="BK1097"/>
  <c r="J1085"/>
  <c r="J1072"/>
  <c r="BK1059"/>
  <c r="BK1047"/>
  <c r="J1038"/>
  <c r="BK1025"/>
  <c r="BK1007"/>
  <c r="J991"/>
  <c r="BK958"/>
  <c r="J940"/>
  <c r="J903"/>
  <c r="BK861"/>
  <c r="BK808"/>
  <c r="BK705"/>
  <c r="BK685"/>
  <c r="J672"/>
  <c r="J660"/>
  <c r="J652"/>
  <c r="J629"/>
  <c r="J380"/>
  <c r="BK364"/>
  <c r="BK354"/>
  <c r="J346"/>
  <c r="BK337"/>
  <c r="BK323"/>
  <c r="BK312"/>
  <c r="BK302"/>
  <c r="J282"/>
  <c r="BK266"/>
  <c r="J247"/>
  <c r="BK211"/>
  <c r="J195"/>
  <c i="3" r="J123"/>
  <c r="J119"/>
  <c r="BK123"/>
  <c r="BK125"/>
  <c r="BK119"/>
  <c i="4" r="J138"/>
  <c r="BK135"/>
  <c r="J146"/>
  <c r="J133"/>
  <c i="2" r="J1940"/>
  <c r="J1928"/>
  <c r="BK1910"/>
  <c r="J1894"/>
  <c r="BK1858"/>
  <c r="BK1848"/>
  <c r="J1840"/>
  <c r="J1826"/>
  <c r="J1824"/>
  <c r="J1807"/>
  <c r="J1792"/>
  <c r="J1768"/>
  <c r="BK1755"/>
  <c r="BK1733"/>
  <c r="J1712"/>
  <c r="J1700"/>
  <c r="J1689"/>
  <c r="J1673"/>
  <c r="J1635"/>
  <c r="BK1593"/>
  <c r="J1573"/>
  <c r="J1527"/>
  <c r="BK1492"/>
  <c r="J1453"/>
  <c r="J1431"/>
  <c r="BK1357"/>
  <c r="BK1337"/>
  <c r="J1321"/>
  <c r="J1305"/>
  <c r="J1299"/>
  <c r="BK1289"/>
  <c r="J1261"/>
  <c r="J1243"/>
  <c r="BK1229"/>
  <c r="BK1216"/>
  <c r="BK1197"/>
  <c r="BK1186"/>
  <c r="BK1159"/>
  <c r="BK1145"/>
  <c r="BK1133"/>
  <c r="J1105"/>
  <c r="J1093"/>
  <c r="BK1085"/>
  <c r="BK1072"/>
  <c r="J1059"/>
  <c r="J1047"/>
  <c r="J1036"/>
  <c r="BK1013"/>
  <c r="BK971"/>
  <c r="J956"/>
  <c r="BK934"/>
  <c r="BK918"/>
  <c r="BK857"/>
  <c r="J847"/>
  <c r="J813"/>
  <c r="BK764"/>
  <c r="J745"/>
  <c r="BK716"/>
  <c r="J698"/>
  <c r="J683"/>
  <c r="J664"/>
  <c r="J648"/>
  <c r="J631"/>
  <c r="BK593"/>
  <c r="J557"/>
  <c r="J522"/>
  <c r="BK490"/>
  <c r="BK467"/>
  <c r="J443"/>
  <c r="J415"/>
  <c r="BK382"/>
  <c r="BK368"/>
  <c r="J354"/>
  <c r="J337"/>
  <c r="BK327"/>
  <c r="J286"/>
  <c r="J245"/>
  <c r="BK184"/>
  <c r="J1965"/>
  <c r="BK1949"/>
  <c r="BK1922"/>
  <c r="BK1908"/>
  <c r="BK1894"/>
  <c r="J1865"/>
  <c r="BK1852"/>
  <c r="BK1844"/>
  <c r="BK1828"/>
  <c r="BK1811"/>
  <c r="J1798"/>
  <c r="BK1764"/>
  <c r="J1714"/>
  <c r="BK1712"/>
  <c r="BK1693"/>
  <c r="J1685"/>
  <c r="J1669"/>
  <c r="J1612"/>
  <c r="J1593"/>
  <c r="BK1585"/>
  <c r="BK1573"/>
  <c r="BK1546"/>
  <c r="BK1535"/>
  <c r="BK1496"/>
  <c r="J1476"/>
  <c r="J1448"/>
  <c r="BK1392"/>
  <c r="BK1371"/>
  <c r="BK1361"/>
  <c r="BK1335"/>
  <c r="J1317"/>
  <c r="J1295"/>
  <c r="BK1281"/>
  <c r="J1259"/>
  <c r="J1253"/>
  <c r="J1239"/>
  <c r="J1233"/>
  <c r="BK1222"/>
  <c r="J1216"/>
  <c r="J1195"/>
  <c r="BK1169"/>
  <c r="J1157"/>
  <c r="J1147"/>
  <c r="J1139"/>
  <c r="BK1131"/>
  <c r="BK1111"/>
  <c r="BK1101"/>
  <c r="BK1093"/>
  <c r="BK1052"/>
  <c r="BK1027"/>
  <c r="J1017"/>
  <c r="BK1001"/>
  <c r="BK987"/>
  <c r="J962"/>
  <c r="BK930"/>
  <c r="BK903"/>
  <c r="J872"/>
  <c r="BK847"/>
  <c r="J830"/>
  <c r="BK813"/>
  <c r="BK799"/>
  <c r="J787"/>
  <c r="J774"/>
  <c r="BK743"/>
  <c r="BK735"/>
  <c r="BK721"/>
  <c r="BK702"/>
  <c r="J687"/>
  <c r="J679"/>
  <c r="J656"/>
  <c r="J640"/>
  <c r="BK631"/>
  <c r="BK612"/>
  <c r="J593"/>
  <c r="J567"/>
  <c r="BK472"/>
  <c r="J453"/>
  <c r="BK419"/>
  <c r="J382"/>
  <c r="J368"/>
  <c r="BK333"/>
  <c r="BK308"/>
  <c r="BK290"/>
  <c r="BK245"/>
  <c r="BK191"/>
  <c r="BK178"/>
  <c r="J173"/>
  <c r="J164"/>
  <c i="1" r="AS94"/>
  <c i="2" r="BK2020"/>
  <c r="J2016"/>
  <c r="BK2010"/>
  <c r="J2003"/>
  <c r="BK1998"/>
  <c r="J1994"/>
  <c r="BK1983"/>
  <c r="BK1980"/>
  <c r="J1976"/>
  <c r="J1962"/>
  <c r="J1949"/>
  <c r="BK1934"/>
  <c r="J1914"/>
  <c r="J1900"/>
  <c r="BK1879"/>
  <c r="J1852"/>
  <c r="BK1836"/>
  <c r="J1809"/>
  <c r="BK1768"/>
  <c r="J1755"/>
  <c r="J1747"/>
  <c r="J1720"/>
  <c r="BK1697"/>
  <c r="BK1679"/>
  <c r="BK1652"/>
  <c r="BK1609"/>
  <c r="J1578"/>
  <c r="J1540"/>
  <c r="BK1522"/>
  <c r="J1492"/>
  <c r="BK1438"/>
  <c r="BK1378"/>
  <c r="BK1365"/>
  <c r="J1361"/>
  <c r="BK1348"/>
  <c r="BK1341"/>
  <c r="J1335"/>
  <c r="BK1323"/>
  <c r="BK1315"/>
  <c r="BK1309"/>
  <c r="BK1299"/>
  <c r="BK1291"/>
  <c r="J1277"/>
  <c r="BK1263"/>
  <c r="BK1247"/>
  <c r="J1229"/>
  <c r="BK1208"/>
  <c r="J1197"/>
  <c r="BK1184"/>
  <c r="BK1165"/>
  <c r="BK1147"/>
  <c r="J1131"/>
  <c r="BK1121"/>
  <c r="J1103"/>
  <c r="BK1083"/>
  <c r="BK1055"/>
  <c r="J1033"/>
  <c r="J1022"/>
  <c r="J1013"/>
  <c r="J987"/>
  <c r="BK962"/>
  <c r="J952"/>
  <c r="J930"/>
  <c r="J892"/>
  <c r="J857"/>
  <c r="J842"/>
  <c r="BK804"/>
  <c r="BK795"/>
  <c r="J782"/>
  <c r="BK754"/>
  <c r="J739"/>
  <c r="J730"/>
  <c r="J709"/>
  <c r="J695"/>
  <c r="J675"/>
  <c r="BK664"/>
  <c r="BK654"/>
  <c r="BK646"/>
  <c r="BK640"/>
  <c r="J610"/>
  <c r="BK586"/>
  <c r="BK548"/>
  <c r="BK529"/>
  <c r="BK500"/>
  <c r="BK482"/>
  <c r="BK433"/>
  <c r="J386"/>
  <c r="J364"/>
  <c r="BK356"/>
  <c r="J327"/>
  <c r="BK294"/>
  <c r="BK271"/>
  <c r="BK236"/>
  <c r="J214"/>
  <c r="J156"/>
  <c r="J1958"/>
  <c r="J1930"/>
  <c r="J1910"/>
  <c r="BK1902"/>
  <c r="J1869"/>
  <c r="BK1850"/>
  <c r="J1842"/>
  <c r="BK1822"/>
  <c r="BK1807"/>
  <c r="J1788"/>
  <c r="BK1770"/>
  <c r="J1751"/>
  <c r="J1733"/>
  <c r="J1706"/>
  <c r="BK1689"/>
  <c r="BK1665"/>
  <c r="BK1626"/>
  <c r="J1609"/>
  <c r="J1589"/>
  <c r="BK1578"/>
  <c r="J1561"/>
  <c r="J1514"/>
  <c r="BK1453"/>
  <c r="BK1408"/>
  <c r="J1375"/>
  <c r="J1369"/>
  <c r="J1359"/>
  <c r="J1348"/>
  <c r="BK1339"/>
  <c r="J1315"/>
  <c r="BK1305"/>
  <c r="BK1283"/>
  <c r="BK1261"/>
  <c r="BK1253"/>
  <c r="BK1233"/>
  <c r="BK1218"/>
  <c r="J1208"/>
  <c r="BK1173"/>
  <c r="BK1167"/>
  <c r="J1159"/>
  <c r="J1149"/>
  <c r="BK1127"/>
  <c r="J1113"/>
  <c r="J1095"/>
  <c r="BK1077"/>
  <c r="BK1064"/>
  <c r="J1045"/>
  <c r="BK1033"/>
  <c r="BK1011"/>
  <c r="J1001"/>
  <c r="BK966"/>
  <c r="J943"/>
  <c r="BK922"/>
  <c r="BK872"/>
  <c r="J825"/>
  <c r="J716"/>
  <c r="BK675"/>
  <c r="J666"/>
  <c r="J654"/>
  <c r="J637"/>
  <c r="J612"/>
  <c r="J577"/>
  <c r="J548"/>
  <c r="BK506"/>
  <c r="J500"/>
  <c r="J463"/>
  <c r="J429"/>
  <c r="J417"/>
  <c r="J406"/>
  <c r="BK1965"/>
  <c r="J1919"/>
  <c r="BK1906"/>
  <c r="J1873"/>
  <c r="J1856"/>
  <c r="J1844"/>
  <c r="BK1834"/>
  <c r="J1822"/>
  <c r="BK1798"/>
  <c r="BK1775"/>
  <c r="BK1759"/>
  <c r="BK1751"/>
  <c r="J1718"/>
  <c r="J1704"/>
  <c r="BK1683"/>
  <c r="BK1639"/>
  <c r="BK1612"/>
  <c r="BK1597"/>
  <c r="BK1540"/>
  <c r="J1518"/>
  <c r="J1485"/>
  <c r="J1438"/>
  <c r="J1392"/>
  <c r="J1371"/>
  <c r="J1339"/>
  <c r="BK1325"/>
  <c r="BK1307"/>
  <c r="BK1297"/>
  <c r="BK1277"/>
  <c r="BK1255"/>
  <c r="BK1241"/>
  <c r="BK1224"/>
  <c r="J1210"/>
  <c r="BK1193"/>
  <c r="J1173"/>
  <c r="J1153"/>
  <c r="BK1143"/>
  <c r="BK1117"/>
  <c r="BK1103"/>
  <c r="BK1081"/>
  <c r="J1064"/>
  <c r="BK1049"/>
  <c r="BK1040"/>
  <c r="BK1017"/>
  <c r="J983"/>
  <c r="J958"/>
  <c r="BK940"/>
  <c r="J924"/>
  <c r="J897"/>
  <c r="J855"/>
  <c r="BK842"/>
  <c r="BK778"/>
  <c r="BK759"/>
  <c r="BK741"/>
  <c r="J712"/>
  <c r="BK691"/>
  <c r="BK670"/>
  <c r="J658"/>
  <c r="BK635"/>
  <c r="BK605"/>
  <c r="BK542"/>
  <c r="BK504"/>
  <c r="J482"/>
  <c r="BK463"/>
  <c r="BK429"/>
  <c r="BK391"/>
  <c r="BK374"/>
  <c r="J360"/>
  <c r="J350"/>
  <c r="BK331"/>
  <c r="BK319"/>
  <c r="BK262"/>
  <c r="BK214"/>
  <c r="J160"/>
  <c r="J1954"/>
  <c r="J1938"/>
  <c r="BK1919"/>
  <c r="J1904"/>
  <c r="BK1890"/>
  <c r="BK1860"/>
  <c r="BK1846"/>
  <c r="J1832"/>
  <c r="BK1826"/>
  <c r="BK1809"/>
  <c r="BK1781"/>
  <c r="J1757"/>
  <c r="J1749"/>
  <c r="BK1743"/>
  <c r="BK1737"/>
  <c r="J1522"/>
  <c r="BK1457"/>
  <c r="BK1431"/>
  <c r="BK1367"/>
  <c r="BK1345"/>
  <c r="BK1328"/>
  <c r="BK1311"/>
  <c r="BK1293"/>
  <c r="J1273"/>
  <c r="BK1269"/>
  <c r="BK1257"/>
  <c r="BK1243"/>
  <c r="BK1237"/>
  <c r="J1224"/>
  <c r="J1218"/>
  <c r="BK1212"/>
  <c r="J1184"/>
  <c r="J1167"/>
  <c r="BK1153"/>
  <c r="J1145"/>
  <c r="J1135"/>
  <c r="J1121"/>
  <c r="BK1105"/>
  <c r="J1097"/>
  <c r="J1083"/>
  <c r="J1062"/>
  <c r="BK1042"/>
  <c r="BK1022"/>
  <c r="BK1005"/>
  <c r="J995"/>
  <c r="J980"/>
  <c r="BK956"/>
  <c r="BK938"/>
  <c r="J918"/>
  <c r="BK882"/>
  <c r="J853"/>
  <c r="BK825"/>
  <c r="J808"/>
  <c r="BK797"/>
  <c r="BK791"/>
  <c r="J778"/>
  <c r="J759"/>
  <c r="J741"/>
  <c r="BK730"/>
  <c r="BK712"/>
  <c r="BK698"/>
  <c r="J685"/>
  <c r="BK672"/>
  <c r="J662"/>
  <c r="BK642"/>
  <c r="J633"/>
  <c r="BK629"/>
  <c r="BK610"/>
  <c r="J586"/>
  <c r="BK522"/>
  <c r="J458"/>
  <c r="BK425"/>
  <c r="BK415"/>
  <c r="BK380"/>
  <c r="BK358"/>
  <c r="J341"/>
  <c r="J312"/>
  <c r="J294"/>
  <c r="BK268"/>
  <c r="J208"/>
  <c r="BK182"/>
  <c r="J178"/>
  <c r="BK169"/>
  <c r="BK164"/>
  <c r="BK2104"/>
  <c r="BK2100"/>
  <c r="BK2097"/>
  <c r="BK2080"/>
  <c r="BK2070"/>
  <c r="J2067"/>
  <c r="J2061"/>
  <c r="J2059"/>
  <c r="J2046"/>
  <c r="J2036"/>
  <c r="J2031"/>
  <c r="J2027"/>
  <c r="BK2016"/>
  <c r="J2012"/>
  <c r="BK2003"/>
  <c r="BK2001"/>
  <c r="BK1994"/>
  <c r="J1992"/>
  <c r="J1988"/>
  <c r="J1980"/>
  <c r="BK1973"/>
  <c r="BK1958"/>
  <c r="BK1940"/>
  <c r="BK1928"/>
  <c r="J1912"/>
  <c r="J1896"/>
  <c r="BK1869"/>
  <c r="J1850"/>
  <c r="BK1832"/>
  <c r="BK1772"/>
  <c r="J1759"/>
  <c r="BK1753"/>
  <c r="J1743"/>
  <c r="BK1700"/>
  <c r="J1691"/>
  <c r="BK1669"/>
  <c r="BK1635"/>
  <c r="J1617"/>
  <c r="J1581"/>
  <c r="BK1565"/>
  <c r="J1496"/>
  <c r="J1457"/>
  <c r="J1426"/>
  <c r="J1408"/>
  <c r="BK1369"/>
  <c r="BK1359"/>
  <c r="J1345"/>
  <c r="J1337"/>
  <c r="J1325"/>
  <c r="BK1317"/>
  <c r="J1311"/>
  <c r="BK1301"/>
  <c r="BK1295"/>
  <c r="J1283"/>
  <c r="J1269"/>
  <c r="J1251"/>
  <c r="J1237"/>
  <c r="J1212"/>
  <c r="BK1204"/>
  <c r="BK1195"/>
  <c r="J1182"/>
  <c r="BK1163"/>
  <c r="J1143"/>
  <c r="J1137"/>
  <c r="BK1125"/>
  <c r="BK1113"/>
  <c r="J1107"/>
  <c r="J1087"/>
  <c r="BK1062"/>
  <c r="BK1038"/>
  <c r="J1027"/>
  <c r="J1011"/>
  <c r="BK991"/>
  <c r="BK980"/>
  <c r="J947"/>
  <c r="J934"/>
  <c r="BK914"/>
  <c r="J861"/>
  <c r="BK853"/>
  <c r="J837"/>
  <c r="J799"/>
  <c r="J791"/>
  <c r="BK774"/>
  <c r="BK745"/>
  <c r="BK737"/>
  <c r="BK725"/>
  <c r="J721"/>
  <c r="BK687"/>
  <c r="J668"/>
  <c r="BK660"/>
  <c r="BK652"/>
  <c r="J642"/>
  <c r="BK633"/>
  <c r="BK621"/>
  <c r="J605"/>
  <c r="BK577"/>
  <c r="J537"/>
  <c r="J506"/>
  <c r="J486"/>
  <c r="BK458"/>
  <c r="BK443"/>
  <c r="J408"/>
  <c r="BK378"/>
  <c r="BK360"/>
  <c r="J331"/>
  <c r="J302"/>
  <c r="BK282"/>
  <c r="J268"/>
  <c r="J217"/>
  <c r="J191"/>
  <c r="J1973"/>
  <c r="BK1962"/>
  <c r="J1945"/>
  <c r="J1922"/>
  <c r="J1906"/>
  <c r="BK1873"/>
  <c r="BK1862"/>
  <c r="BK1856"/>
  <c r="J1846"/>
  <c r="J1828"/>
  <c r="J1811"/>
  <c r="BK1792"/>
  <c r="J1775"/>
  <c r="J1753"/>
  <c r="BK1747"/>
  <c r="BK1724"/>
  <c r="BK1714"/>
  <c r="BK1704"/>
  <c r="J1683"/>
  <c r="J1639"/>
  <c r="J1622"/>
  <c r="BK1601"/>
  <c r="J1585"/>
  <c r="BK1569"/>
  <c r="J1546"/>
  <c r="J1503"/>
  <c r="BK1476"/>
  <c r="BK1426"/>
  <c r="BK1390"/>
  <c r="J1373"/>
  <c r="J1365"/>
  <c r="J1355"/>
  <c r="J1341"/>
  <c r="J1323"/>
  <c r="J1307"/>
  <c r="J1291"/>
  <c r="J1281"/>
  <c r="BK1259"/>
  <c r="BK1251"/>
  <c r="J1231"/>
  <c r="BK1214"/>
  <c r="J1193"/>
  <c r="BK1171"/>
  <c r="J1163"/>
  <c r="BK1157"/>
  <c r="J1151"/>
  <c r="BK1135"/>
  <c r="BK1119"/>
  <c r="J1101"/>
  <c r="BK1091"/>
  <c r="BK1068"/>
  <c r="J1052"/>
  <c r="J1042"/>
  <c r="BK1036"/>
  <c r="BK1020"/>
  <c r="J1005"/>
  <c r="J976"/>
  <c r="BK952"/>
  <c r="BK932"/>
  <c r="BK892"/>
  <c r="BK851"/>
  <c r="BK723"/>
  <c r="BK695"/>
  <c r="BK683"/>
  <c r="BK668"/>
  <c r="BK658"/>
  <c r="BK650"/>
  <c r="J625"/>
  <c r="BK616"/>
  <c r="J598"/>
  <c r="BK557"/>
  <c r="BK537"/>
  <c r="J529"/>
  <c r="J504"/>
  <c r="J477"/>
  <c r="J472"/>
  <c r="J448"/>
  <c r="J419"/>
  <c r="BK408"/>
  <c r="BK399"/>
  <c r="J391"/>
  <c r="BK386"/>
  <c r="BK376"/>
  <c r="J356"/>
  <c r="BK341"/>
  <c r="BK329"/>
  <c r="J319"/>
  <c r="J308"/>
  <c r="BK286"/>
  <c r="J271"/>
  <c r="J262"/>
  <c r="J236"/>
  <c r="BK208"/>
  <c r="J184"/>
  <c i="3" r="BK121"/>
  <c r="J125"/>
  <c r="J121"/>
  <c i="4" r="J149"/>
  <c r="BK133"/>
  <c r="J130"/>
  <c r="BK149"/>
  <c r="BK138"/>
  <c r="J125"/>
  <c r="BK142"/>
  <c r="BK130"/>
  <c r="BK146"/>
  <c r="J142"/>
  <c r="J135"/>
  <c r="BK125"/>
  <c i="2" l="1" r="BK155"/>
  <c r="J155"/>
  <c r="J98"/>
  <c r="T155"/>
  <c r="BK307"/>
  <c r="J307"/>
  <c r="J100"/>
  <c r="R307"/>
  <c r="P390"/>
  <c r="BK476"/>
  <c r="J476"/>
  <c r="J103"/>
  <c r="R476"/>
  <c r="BK639"/>
  <c r="J639"/>
  <c r="J104"/>
  <c r="R639"/>
  <c r="R674"/>
  <c r="P929"/>
  <c r="R946"/>
  <c r="P982"/>
  <c r="R982"/>
  <c r="BK1019"/>
  <c r="J1019"/>
  <c r="J111"/>
  <c r="R1019"/>
  <c r="BK1024"/>
  <c r="J1024"/>
  <c r="J112"/>
  <c r="R1024"/>
  <c r="BK1035"/>
  <c r="J1035"/>
  <c r="J113"/>
  <c r="R1035"/>
  <c r="BK1044"/>
  <c r="J1044"/>
  <c r="J114"/>
  <c r="R1044"/>
  <c r="BK1054"/>
  <c r="J1054"/>
  <c r="J116"/>
  <c r="T1054"/>
  <c r="P1061"/>
  <c r="BK1377"/>
  <c r="J1377"/>
  <c r="J120"/>
  <c r="R1377"/>
  <c r="P1580"/>
  <c r="T1580"/>
  <c r="R1611"/>
  <c r="P1699"/>
  <c r="T1699"/>
  <c r="R1774"/>
  <c r="P1864"/>
  <c r="BK1921"/>
  <c r="J1921"/>
  <c r="J126"/>
  <c r="T1921"/>
  <c r="R1953"/>
  <c r="P1964"/>
  <c r="BK1975"/>
  <c r="J1975"/>
  <c r="J129"/>
  <c r="BK1982"/>
  <c r="J1982"/>
  <c r="J130"/>
  <c r="R1982"/>
  <c r="P2000"/>
  <c r="BK2069"/>
  <c r="J2069"/>
  <c r="J132"/>
  <c r="R2069"/>
  <c r="P2099"/>
  <c i="3" r="P118"/>
  <c r="P117"/>
  <c i="1" r="AU96"/>
  <c i="4" r="T124"/>
  <c i="2" r="R155"/>
  <c r="P270"/>
  <c r="T270"/>
  <c r="T307"/>
  <c r="T390"/>
  <c r="P442"/>
  <c r="P476"/>
  <c r="BK674"/>
  <c r="J674"/>
  <c r="J105"/>
  <c r="P674"/>
  <c r="BK929"/>
  <c r="J929"/>
  <c r="J106"/>
  <c r="T929"/>
  <c r="P946"/>
  <c r="BK982"/>
  <c r="J982"/>
  <c r="J110"/>
  <c r="T982"/>
  <c r="P1019"/>
  <c r="T1019"/>
  <c r="P1024"/>
  <c r="T1024"/>
  <c r="P1035"/>
  <c r="T1035"/>
  <c r="P1044"/>
  <c r="T1044"/>
  <c r="P1054"/>
  <c r="R1054"/>
  <c r="R1061"/>
  <c r="BK1327"/>
  <c r="J1327"/>
  <c r="J118"/>
  <c r="R1327"/>
  <c r="BK1350"/>
  <c r="J1350"/>
  <c r="J119"/>
  <c r="R1350"/>
  <c r="P1377"/>
  <c r="BK1580"/>
  <c r="J1580"/>
  <c r="J121"/>
  <c r="BK1611"/>
  <c r="J1611"/>
  <c r="J122"/>
  <c r="T1611"/>
  <c r="R1699"/>
  <c r="P1774"/>
  <c r="BK1864"/>
  <c r="J1864"/>
  <c r="J125"/>
  <c r="R1864"/>
  <c r="P1921"/>
  <c r="BK1953"/>
  <c r="J1953"/>
  <c r="J127"/>
  <c r="BK1964"/>
  <c r="J1964"/>
  <c r="J128"/>
  <c r="T1964"/>
  <c r="R1975"/>
  <c r="BK2000"/>
  <c r="J2000"/>
  <c r="J131"/>
  <c r="T2000"/>
  <c r="T2069"/>
  <c r="T2099"/>
  <c i="3" r="BK118"/>
  <c r="J118"/>
  <c r="J97"/>
  <c r="T118"/>
  <c r="T117"/>
  <c i="4" r="BK124"/>
  <c r="R124"/>
  <c r="P132"/>
  <c r="T132"/>
  <c i="2" r="P155"/>
  <c r="BK270"/>
  <c r="J270"/>
  <c r="J99"/>
  <c r="R270"/>
  <c r="P307"/>
  <c r="BK390"/>
  <c r="J390"/>
  <c r="J101"/>
  <c r="R390"/>
  <c r="BK442"/>
  <c r="J442"/>
  <c r="J102"/>
  <c r="R442"/>
  <c r="T442"/>
  <c r="T476"/>
  <c r="P639"/>
  <c r="T639"/>
  <c r="T674"/>
  <c r="R929"/>
  <c r="BK946"/>
  <c r="J946"/>
  <c r="J109"/>
  <c r="T946"/>
  <c r="BK1061"/>
  <c r="J1061"/>
  <c r="J117"/>
  <c r="T1061"/>
  <c r="P1327"/>
  <c r="T1327"/>
  <c r="P1350"/>
  <c r="T1350"/>
  <c r="T1377"/>
  <c r="R1580"/>
  <c r="P1611"/>
  <c r="BK1699"/>
  <c r="J1699"/>
  <c r="J123"/>
  <c r="BK1774"/>
  <c r="J1774"/>
  <c r="J124"/>
  <c r="T1774"/>
  <c r="T1864"/>
  <c r="R1921"/>
  <c r="P1953"/>
  <c r="T1953"/>
  <c r="R1964"/>
  <c r="P1975"/>
  <c r="T1975"/>
  <c r="P1982"/>
  <c r="T1982"/>
  <c r="R2000"/>
  <c r="P2069"/>
  <c r="BK2099"/>
  <c r="J2099"/>
  <c r="J133"/>
  <c r="R2099"/>
  <c i="3" r="R118"/>
  <c r="R117"/>
  <c i="4" r="P124"/>
  <c r="P123"/>
  <c r="P122"/>
  <c i="1" r="AU97"/>
  <c i="4" r="BK132"/>
  <c r="J132"/>
  <c r="J99"/>
  <c r="R132"/>
  <c i="2" r="BK942"/>
  <c r="J942"/>
  <c r="J107"/>
  <c r="BK1051"/>
  <c r="J1051"/>
  <c r="J115"/>
  <c i="4" r="BK145"/>
  <c r="J145"/>
  <c r="J101"/>
  <c r="BK141"/>
  <c r="J141"/>
  <c r="J100"/>
  <c r="BK148"/>
  <c r="J148"/>
  <c r="J102"/>
  <c r="F119"/>
  <c r="BG142"/>
  <c r="BG125"/>
  <c r="BG138"/>
  <c r="E85"/>
  <c r="J89"/>
  <c r="BG133"/>
  <c r="BG135"/>
  <c r="BG146"/>
  <c r="BG149"/>
  <c r="BG130"/>
  <c i="3" r="J89"/>
  <c r="E107"/>
  <c r="F114"/>
  <c r="BG119"/>
  <c r="BG125"/>
  <c r="BG121"/>
  <c r="BG123"/>
  <c i="2" r="J89"/>
  <c r="F150"/>
  <c r="BG268"/>
  <c r="BG298"/>
  <c r="BG308"/>
  <c r="BG319"/>
  <c r="BG327"/>
  <c r="BG350"/>
  <c r="BG360"/>
  <c r="BG374"/>
  <c r="BG380"/>
  <c r="BG382"/>
  <c r="BG386"/>
  <c r="BG406"/>
  <c r="BG458"/>
  <c r="BG500"/>
  <c r="BG529"/>
  <c r="BG552"/>
  <c r="BG612"/>
  <c r="BG621"/>
  <c r="BG637"/>
  <c r="BG640"/>
  <c r="BG646"/>
  <c r="BG648"/>
  <c r="BG656"/>
  <c r="BG662"/>
  <c r="BG666"/>
  <c r="BG681"/>
  <c r="BG683"/>
  <c r="BG712"/>
  <c r="BG804"/>
  <c r="BG857"/>
  <c r="BG866"/>
  <c r="BG882"/>
  <c r="BG897"/>
  <c r="BG938"/>
  <c r="BG940"/>
  <c r="BG947"/>
  <c r="BG956"/>
  <c r="BG962"/>
  <c r="BG976"/>
  <c r="BG999"/>
  <c r="BG1007"/>
  <c r="BG1022"/>
  <c r="BG1029"/>
  <c r="BG1033"/>
  <c r="BG1055"/>
  <c r="BG1062"/>
  <c r="BG1083"/>
  <c r="BG1087"/>
  <c r="BG1095"/>
  <c r="BG1117"/>
  <c r="BG1121"/>
  <c r="BG1125"/>
  <c r="BG1133"/>
  <c r="BG1153"/>
  <c r="BG1155"/>
  <c r="BG1159"/>
  <c r="BG1165"/>
  <c r="BG1167"/>
  <c r="BG1171"/>
  <c r="BG1208"/>
  <c r="BG1212"/>
  <c r="BG1216"/>
  <c r="BG1229"/>
  <c r="BG1231"/>
  <c r="BG1233"/>
  <c r="BG1247"/>
  <c r="BG1251"/>
  <c r="BG1257"/>
  <c r="BG1259"/>
  <c r="BG1269"/>
  <c r="BG1281"/>
  <c r="BG1283"/>
  <c r="BG1289"/>
  <c r="BG1299"/>
  <c r="BG1303"/>
  <c r="BG1305"/>
  <c r="BG1311"/>
  <c r="BG1337"/>
  <c r="BG1339"/>
  <c r="BG1345"/>
  <c r="BG1355"/>
  <c r="BG1357"/>
  <c r="BG1363"/>
  <c r="BG1371"/>
  <c r="BG1392"/>
  <c r="BG1443"/>
  <c r="BG1448"/>
  <c r="BG1466"/>
  <c r="BG1496"/>
  <c r="BG1540"/>
  <c r="BG1546"/>
  <c r="BG1565"/>
  <c r="BG1573"/>
  <c r="BG1581"/>
  <c r="BG1612"/>
  <c r="BG1617"/>
  <c r="BG1635"/>
  <c r="BG1652"/>
  <c r="BG1673"/>
  <c r="BG1685"/>
  <c r="BG1691"/>
  <c r="BG1700"/>
  <c r="BG1704"/>
  <c r="BG1706"/>
  <c r="BG1712"/>
  <c r="BG1718"/>
  <c r="BG1720"/>
  <c r="BG1733"/>
  <c r="BG1743"/>
  <c r="BG1749"/>
  <c r="BG1755"/>
  <c r="BG1768"/>
  <c r="BG1772"/>
  <c r="BG1781"/>
  <c r="BG1788"/>
  <c r="BG1798"/>
  <c r="BG1802"/>
  <c r="BG1809"/>
  <c r="BG1818"/>
  <c r="BG1822"/>
  <c r="BG1826"/>
  <c r="BG1844"/>
  <c r="BG1848"/>
  <c r="BG1854"/>
  <c r="BG1860"/>
  <c r="BG1862"/>
  <c r="BG1869"/>
  <c r="BG1896"/>
  <c r="BG1900"/>
  <c r="BG1904"/>
  <c r="BG1906"/>
  <c r="BG1940"/>
  <c r="BG1949"/>
  <c r="BG1954"/>
  <c r="BG1962"/>
  <c r="BG1965"/>
  <c r="BG1973"/>
  <c r="BG156"/>
  <c r="BG208"/>
  <c r="BG211"/>
  <c r="BG217"/>
  <c r="BG247"/>
  <c r="BG262"/>
  <c r="BG275"/>
  <c r="BG290"/>
  <c r="BG329"/>
  <c r="BG341"/>
  <c r="BG354"/>
  <c r="BG358"/>
  <c r="BG419"/>
  <c r="BG429"/>
  <c r="BG448"/>
  <c r="BG472"/>
  <c r="BG477"/>
  <c r="BG486"/>
  <c r="BG490"/>
  <c r="BG504"/>
  <c r="BG506"/>
  <c r="BG522"/>
  <c r="BG542"/>
  <c r="BG567"/>
  <c r="BG577"/>
  <c r="BG616"/>
  <c r="BG635"/>
  <c r="BG642"/>
  <c r="BG650"/>
  <c r="BG652"/>
  <c r="BG658"/>
  <c r="BG664"/>
  <c r="BG685"/>
  <c r="BG691"/>
  <c r="BG702"/>
  <c r="BG721"/>
  <c r="BG723"/>
  <c r="BG725"/>
  <c r="BG741"/>
  <c r="BG743"/>
  <c r="BG759"/>
  <c r="BG778"/>
  <c r="BG787"/>
  <c r="BG797"/>
  <c r="BG813"/>
  <c r="BG851"/>
  <c r="BG853"/>
  <c r="BG903"/>
  <c r="BG918"/>
  <c r="BG924"/>
  <c r="BG958"/>
  <c r="BG971"/>
  <c r="BG983"/>
  <c r="BG987"/>
  <c r="BG1027"/>
  <c r="BG1036"/>
  <c r="BG1059"/>
  <c r="BG1072"/>
  <c r="BG1081"/>
  <c r="BG1099"/>
  <c r="BG1101"/>
  <c r="BG1111"/>
  <c r="BG1119"/>
  <c r="BG1135"/>
  <c r="BG1139"/>
  <c r="BG1145"/>
  <c r="BG1161"/>
  <c r="BG1163"/>
  <c r="BG1169"/>
  <c r="BG1173"/>
  <c r="BG1182"/>
  <c r="BG1186"/>
  <c r="BG1193"/>
  <c r="BG1197"/>
  <c r="BG1206"/>
  <c r="BG1218"/>
  <c r="BG1224"/>
  <c r="BG1235"/>
  <c r="BG1237"/>
  <c r="BG1243"/>
  <c r="BG1261"/>
  <c r="BG1263"/>
  <c r="BG1273"/>
  <c r="BG1285"/>
  <c r="BG1293"/>
  <c r="BG1297"/>
  <c r="BG1309"/>
  <c r="BG1313"/>
  <c r="BG1315"/>
  <c r="BG1319"/>
  <c r="BG1321"/>
  <c r="BG1328"/>
  <c r="BG1335"/>
  <c r="BG1341"/>
  <c r="BG1351"/>
  <c r="BG1361"/>
  <c r="BG1367"/>
  <c r="BG1373"/>
  <c r="BG1375"/>
  <c r="BG1421"/>
  <c r="BG1431"/>
  <c r="BG1492"/>
  <c r="BG1514"/>
  <c r="BG1518"/>
  <c r="BG1531"/>
  <c r="BG1535"/>
  <c r="BG1561"/>
  <c r="BG1597"/>
  <c r="BG1605"/>
  <c r="BG1631"/>
  <c r="BG1639"/>
  <c r="BG1675"/>
  <c r="BG1737"/>
  <c r="BG1739"/>
  <c r="BG1747"/>
  <c r="BG1751"/>
  <c r="BG1753"/>
  <c r="BG1764"/>
  <c r="BG1770"/>
  <c r="BG1813"/>
  <c r="BG1830"/>
  <c r="BG1834"/>
  <c r="BG1836"/>
  <c r="BG1842"/>
  <c r="BG1858"/>
  <c r="BG1865"/>
  <c r="BG1873"/>
  <c r="BG1879"/>
  <c r="BG1894"/>
  <c r="BG1912"/>
  <c r="BG1919"/>
  <c r="BG1922"/>
  <c r="BG1928"/>
  <c r="BG1930"/>
  <c r="BG1934"/>
  <c r="BG1951"/>
  <c r="BG1958"/>
  <c r="BG1976"/>
  <c r="BG1980"/>
  <c r="BG1983"/>
  <c r="BG1988"/>
  <c r="BG1992"/>
  <c r="BG1994"/>
  <c r="BG1998"/>
  <c r="BG2001"/>
  <c r="BG2003"/>
  <c r="BG2010"/>
  <c r="BG2012"/>
  <c r="BG2016"/>
  <c r="BG2020"/>
  <c r="BG2027"/>
  <c r="BG2031"/>
  <c r="BG2036"/>
  <c r="BG2046"/>
  <c r="BG2059"/>
  <c r="BG2061"/>
  <c r="BG2067"/>
  <c r="BG2070"/>
  <c r="BG2080"/>
  <c r="BG2097"/>
  <c r="BG2100"/>
  <c r="BG2104"/>
  <c r="BG160"/>
  <c r="BG164"/>
  <c r="BG169"/>
  <c r="BG173"/>
  <c r="BG178"/>
  <c r="BG182"/>
  <c r="BG184"/>
  <c r="BG195"/>
  <c r="BG214"/>
  <c r="BG266"/>
  <c r="BG271"/>
  <c r="BG286"/>
  <c r="BG294"/>
  <c r="BG302"/>
  <c r="BG331"/>
  <c r="BG337"/>
  <c r="BG346"/>
  <c r="BG356"/>
  <c r="BG376"/>
  <c r="BG378"/>
  <c r="BG391"/>
  <c r="BG408"/>
  <c r="BG417"/>
  <c r="BG443"/>
  <c r="BG453"/>
  <c r="BG463"/>
  <c r="BG467"/>
  <c r="BG515"/>
  <c r="BG557"/>
  <c r="BG582"/>
  <c r="BG586"/>
  <c r="BG593"/>
  <c r="BG605"/>
  <c r="BG610"/>
  <c r="BG631"/>
  <c r="BG654"/>
  <c r="BG660"/>
  <c r="BG670"/>
  <c r="BG672"/>
  <c r="BG679"/>
  <c r="BG695"/>
  <c r="BG698"/>
  <c r="BG705"/>
  <c r="BG709"/>
  <c r="BG716"/>
  <c r="BG730"/>
  <c r="BG735"/>
  <c r="BG754"/>
  <c r="BG769"/>
  <c r="BG774"/>
  <c r="BG782"/>
  <c r="BG791"/>
  <c r="BG795"/>
  <c r="BG799"/>
  <c r="BG808"/>
  <c r="BG830"/>
  <c r="BG842"/>
  <c r="BG861"/>
  <c r="BG872"/>
  <c r="BG892"/>
  <c r="BG914"/>
  <c r="BG922"/>
  <c r="BG934"/>
  <c r="BG943"/>
  <c r="BG952"/>
  <c r="BG995"/>
  <c r="BG1001"/>
  <c r="BG1013"/>
  <c r="BG1017"/>
  <c r="BG1020"/>
  <c r="BG1025"/>
  <c r="BG1040"/>
  <c r="BG1047"/>
  <c r="BG1049"/>
  <c r="BG1091"/>
  <c r="BG1103"/>
  <c r="BG1107"/>
  <c r="BG1113"/>
  <c r="BG1127"/>
  <c r="BG1137"/>
  <c r="BG1143"/>
  <c r="BG1147"/>
  <c r="BG1151"/>
  <c r="BG1210"/>
  <c r="BG1220"/>
  <c r="BG1241"/>
  <c r="BG1255"/>
  <c r="BG1265"/>
  <c r="BG1277"/>
  <c r="BG1291"/>
  <c r="BG1307"/>
  <c r="BG1325"/>
  <c r="BG1332"/>
  <c r="BG1343"/>
  <c r="BG1359"/>
  <c r="BG1365"/>
  <c r="BG1426"/>
  <c r="BG1438"/>
  <c r="BG1453"/>
  <c r="BG1481"/>
  <c r="BG1503"/>
  <c r="BG1527"/>
  <c r="BG1569"/>
  <c r="BG1578"/>
  <c r="BG1583"/>
  <c r="BG1609"/>
  <c r="BG1665"/>
  <c r="BG1683"/>
  <c r="BG1689"/>
  <c r="BG1710"/>
  <c r="BG1759"/>
  <c r="BG1775"/>
  <c r="BG1792"/>
  <c r="BG1807"/>
  <c r="BG1824"/>
  <c r="BG1850"/>
  <c r="BG1910"/>
  <c r="BG1914"/>
  <c r="BG1945"/>
  <c r="E85"/>
  <c r="BG191"/>
  <c r="BG236"/>
  <c r="BG245"/>
  <c r="BG282"/>
  <c r="BG312"/>
  <c r="BG323"/>
  <c r="BG333"/>
  <c r="BG364"/>
  <c r="BG368"/>
  <c r="BG399"/>
  <c r="BG415"/>
  <c r="BG425"/>
  <c r="BG433"/>
  <c r="BG482"/>
  <c r="BG537"/>
  <c r="BG548"/>
  <c r="BG598"/>
  <c r="BG625"/>
  <c r="BG629"/>
  <c r="BG633"/>
  <c r="BG668"/>
  <c r="BG675"/>
  <c r="BG687"/>
  <c r="BG737"/>
  <c r="BG739"/>
  <c r="BG745"/>
  <c r="BG764"/>
  <c r="BG820"/>
  <c r="BG825"/>
  <c r="BG837"/>
  <c r="BG847"/>
  <c r="BG855"/>
  <c r="BG930"/>
  <c r="BG932"/>
  <c r="BG966"/>
  <c r="BG980"/>
  <c r="BG991"/>
  <c r="BG1005"/>
  <c r="BG1011"/>
  <c r="BG1038"/>
  <c r="BG1042"/>
  <c r="BG1045"/>
  <c r="BG1052"/>
  <c r="BG1064"/>
  <c r="BG1068"/>
  <c r="BG1077"/>
  <c r="BG1085"/>
  <c r="BG1093"/>
  <c r="BG1097"/>
  <c r="BG1105"/>
  <c r="BG1131"/>
  <c r="BG1141"/>
  <c r="BG1149"/>
  <c r="BG1157"/>
  <c r="BG1184"/>
  <c r="BG1188"/>
  <c r="BG1195"/>
  <c r="BG1204"/>
  <c r="BG1214"/>
  <c r="BG1222"/>
  <c r="BG1239"/>
  <c r="BG1253"/>
  <c r="BG1295"/>
  <c r="BG1301"/>
  <c r="BG1317"/>
  <c r="BG1323"/>
  <c r="BG1348"/>
  <c r="BG1369"/>
  <c r="BG1378"/>
  <c r="BG1390"/>
  <c r="BG1408"/>
  <c r="BG1416"/>
  <c r="BG1457"/>
  <c r="BG1476"/>
  <c r="BG1485"/>
  <c r="BG1522"/>
  <c r="BG1585"/>
  <c r="BG1589"/>
  <c r="BG1593"/>
  <c r="BG1601"/>
  <c r="BG1622"/>
  <c r="BG1626"/>
  <c r="BG1669"/>
  <c r="BG1679"/>
  <c r="BG1693"/>
  <c r="BG1697"/>
  <c r="BG1714"/>
  <c r="BG1724"/>
  <c r="BG1757"/>
  <c r="BG1811"/>
  <c r="BG1828"/>
  <c r="BG1832"/>
  <c r="BG1840"/>
  <c r="BG1846"/>
  <c r="BG1852"/>
  <c r="BG1856"/>
  <c r="BG1890"/>
  <c r="BG1902"/>
  <c r="BG1908"/>
  <c r="BG1926"/>
  <c r="BG1938"/>
  <c r="BG1969"/>
  <c r="F36"/>
  <c i="1" r="BC95"/>
  <c i="2" r="J33"/>
  <c i="1" r="AV95"/>
  <c i="2" r="F37"/>
  <c i="1" r="BD95"/>
  <c i="2" r="F33"/>
  <c i="1" r="AZ95"/>
  <c i="2" r="F34"/>
  <c i="1" r="BA95"/>
  <c i="2" r="J34"/>
  <c i="1" r="AW95"/>
  <c i="3" r="F34"/>
  <c i="1" r="BA96"/>
  <c i="3" r="F36"/>
  <c i="1" r="BC96"/>
  <c i="3" r="J34"/>
  <c i="1" r="AW96"/>
  <c i="3" r="F37"/>
  <c i="1" r="BD96"/>
  <c i="3" r="J33"/>
  <c i="1" r="AV96"/>
  <c i="3" r="F33"/>
  <c i="1" r="AZ96"/>
  <c i="4" r="J34"/>
  <c i="1" r="AW97"/>
  <c i="4" r="F33"/>
  <c i="1" r="AZ97"/>
  <c i="4" r="J33"/>
  <c i="1" r="AV97"/>
  <c i="4" r="F34"/>
  <c i="1" r="BA97"/>
  <c i="4" r="F36"/>
  <c i="1" r="BC97"/>
  <c i="4" r="F37"/>
  <c i="1" r="BD97"/>
  <c i="2" l="1" r="P154"/>
  <c i="4" r="BK123"/>
  <c r="BK122"/>
  <c r="J122"/>
  <c r="J96"/>
  <c i="2" r="P945"/>
  <c r="T945"/>
  <c i="4" r="T123"/>
  <c r="T122"/>
  <c i="2" r="T154"/>
  <c r="T153"/>
  <c i="4" r="R123"/>
  <c r="R122"/>
  <c i="2" r="R154"/>
  <c r="R945"/>
  <c r="BK945"/>
  <c r="J945"/>
  <c r="J108"/>
  <c i="4" r="J124"/>
  <c r="J98"/>
  <c i="2" r="BK154"/>
  <c r="J154"/>
  <c r="J97"/>
  <c i="3" r="BK117"/>
  <c r="J117"/>
  <c r="J96"/>
  <c i="1" r="AT95"/>
  <c i="4" r="F35"/>
  <c i="1" r="BB97"/>
  <c i="2" r="F35"/>
  <c i="1" r="BB95"/>
  <c r="AT96"/>
  <c r="BC94"/>
  <c r="AY94"/>
  <c r="BD94"/>
  <c r="W33"/>
  <c i="3" r="F35"/>
  <c i="1" r="BB96"/>
  <c r="AT97"/>
  <c r="AZ94"/>
  <c r="W29"/>
  <c r="BA94"/>
  <c r="AW94"/>
  <c r="AK30"/>
  <c i="2" l="1" r="R153"/>
  <c r="P153"/>
  <c i="1" r="AU95"/>
  <c i="2" r="BK153"/>
  <c r="J153"/>
  <c r="J96"/>
  <c i="4" r="J123"/>
  <c r="J97"/>
  <c i="1" r="AU94"/>
  <c i="3" r="J30"/>
  <c r="J39"/>
  <c i="1" r="BB94"/>
  <c r="W31"/>
  <c i="4" r="J30"/>
  <c i="1" r="AG97"/>
  <c r="W32"/>
  <c r="W30"/>
  <c r="AV94"/>
  <c r="AK29"/>
  <c i="4" l="1" r="J39"/>
  <c i="1" r="AG96"/>
  <c r="AN96"/>
  <c r="AN97"/>
  <c i="2" r="J30"/>
  <c i="1" r="AG95"/>
  <c r="AN95"/>
  <c r="AX94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<sst xmlns="http://schemas.openxmlformats.org/spreadsheetml/2006/main">
  <si>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</si>
  <si>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</si>
  <si>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</si>
  <si>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</si>
  <si>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</si>
  <si>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{6bec2d1c-fb07-4ff7-91d6-a828dd1d051f}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</si>
  <si>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</si>
  <si>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</si>
  <si>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</si>
  <si>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</si>
  <si>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</si>
  <si>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</si>
  <si>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</si>
  <si>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</si>
  <si>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65422045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</si>
  <si>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</si>
  <si>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</si>
  <si>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Slapy ON - oprava výpravní budovy</t>
  </si>
  <si>
    <t>KSO:</t>
  </si>
  <si>
    <t>CC-CZ:</t>
  </si>
  <si>
    <t>Místo:</t>
  </si>
  <si>
    <t xml:space="preserve"> </t>
  </si>
  <si>
    <t>Datum:</t>
  </si>
  <si>
    <t>24. 11. 2022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</si>
  <si>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</si>
  <si>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</si>
  <si>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</si>
  <si>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</si>
  <si>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</si>
  <si>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</si>
  <si>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</si>
  <si>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</si>
  <si>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</si>
  <si>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</si>
  <si>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</si>
  <si>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</si>
  <si>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</si>
  <si>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</si>
  <si>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</si>
  <si>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</si>
  <si>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</si>
  <si>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</si>
  <si>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</si>
  <si>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</si>
  <si>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</si>
  <si>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</si>
  <si>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</si>
  <si>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</si>
  <si>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</si>
  <si>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</si>
  <si>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</si>
  <si>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</si>
  <si>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</si>
  <si>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</si>
  <si>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</si>
  <si>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</si>
  <si>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</si>
  <si>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</si>
  <si>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</si>
  <si>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</si>
  <si>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</si>
  <si>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</si>
  <si>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</si>
  <si>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</si>
  <si>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</si>
  <si>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</si>
  <si>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</si>
  <si>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</si>
  <si>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</si>
  <si>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</si>
  <si>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</si>
  <si>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</si>
  <si>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</si>
  <si>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</si>
  <si>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</si>
  <si>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</si>
  <si>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</si>
  <si>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</si>
  <si>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</si>
  <si>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výpravní budovy</t>
  </si>
  <si>
    <t>STA</t>
  </si>
  <si>
    <t>1</t>
  </si>
  <si>
    <t>{84f7d1a6-3307-42b0-a08e-ef68ea6a5b0d}</t>
  </si>
  <si>
    <t>2</t>
  </si>
  <si>
    <t>SO 02</t>
  </si>
  <si>
    <t>Materiál zadavatele - neoceňovat</t>
  </si>
  <si>
    <t>{4c55cb96-e856-4362-8e89-9041f2145f9d}</t>
  </si>
  <si>
    <t>SO 03</t>
  </si>
  <si>
    <t>Vedlejší rozpočtové náklady</t>
  </si>
  <si>
    <t>VON</t>
  </si>
  <si>
    <t>{c8ba6603-a223-4137-94ec-18992aacff50}</t>
  </si>
  <si>
    <t>KRYCÍ LIST SOUPISU PRACÍ</t>
  </si>
  <si>
    <t>Objekt:</t>
  </si>
  <si>
    <t>SO 01 - Oprava výpravní budovy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</si>
  <si>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</si>
  <si>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</si>
  <si>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</si>
  <si>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</si>
  <si>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</si>
  <si>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</si>
  <si>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</si>
  <si>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</si>
  <si>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</si>
  <si>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</si>
  <si>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</si>
  <si>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</si>
  <si>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</si>
  <si>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</si>
  <si>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</si>
  <si>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</si>
  <si>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</si>
  <si>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</si>
  <si>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</si>
  <si>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</si>
  <si>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</si>
  <si>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</si>
  <si>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</si>
  <si>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</si>
  <si>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</si>
  <si>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</si>
  <si>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</si>
  <si>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</si>
  <si>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</si>
  <si>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</si>
  <si>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</si>
  <si>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</si>
  <si>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</si>
  <si>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</si>
  <si>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</si>
  <si>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</si>
  <si>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</si>
  <si>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</si>
  <si>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</si>
  <si>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</si>
  <si>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</si>
  <si>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</si>
  <si>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</si>
  <si>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</si>
  <si>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</si>
  <si>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</si>
  <si>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</si>
  <si>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</si>
  <si>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</si>
  <si>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</si>
  <si>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</si>
  <si>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</si>
  <si>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</si>
  <si>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</si>
  <si>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</si>
  <si>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</si>
  <si>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</si>
  <si>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</si>
  <si>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</si>
  <si>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</si>
  <si>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</si>
  <si>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</si>
  <si>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</si>
  <si>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4</t>
  </si>
  <si>
    <t>-189364715</t>
  </si>
  <si>
    <t>PP</t>
  </si>
  <si>
    <t>VV</t>
  </si>
  <si>
    <t>15,00*2,00</t>
  </si>
  <si>
    <t>Součet</t>
  </si>
  <si>
    <t>113106121</t>
  </si>
  <si>
    <t>Rozebrání dlažeb z betonových nebo kamenných dlaždic komunikací pro pěší ručně</t>
  </si>
  <si>
    <t>373843455</t>
  </si>
  <si>
    <t>4,45*2,36+7,67*0,83+2,24*0,51+2,92*2,69</t>
  </si>
  <si>
    <t>3</t>
  </si>
  <si>
    <t>113107122</t>
  </si>
  <si>
    <t>Odstranění podkladu z kameniva drceného tl 200 mm ručně</t>
  </si>
  <si>
    <t>703190709</t>
  </si>
  <si>
    <t>7,75*8,75/2</t>
  </si>
  <si>
    <t>113107142</t>
  </si>
  <si>
    <t>Odstranění podkladu živičného tl 100 mm ručně</t>
  </si>
  <si>
    <t>-1467260652</t>
  </si>
  <si>
    <t>5</t>
  </si>
  <si>
    <t>113151111</t>
  </si>
  <si>
    <t>Rozebrání zpevněných ploch ze silničních dílců</t>
  </si>
  <si>
    <t>-26582904</t>
  </si>
  <si>
    <t>"zahradní sklad"</t>
  </si>
  <si>
    <t>5,00*3,00</t>
  </si>
  <si>
    <t>6</t>
  </si>
  <si>
    <t>119003227</t>
  </si>
  <si>
    <t>Mobilní plotová zábrana vyplněná dráty výšky do 2,2 m pro zabezpečení výkopu zřízení</t>
  </si>
  <si>
    <t>m</t>
  </si>
  <si>
    <t>35145460</t>
  </si>
  <si>
    <t>2*(20,00+11,00)</t>
  </si>
  <si>
    <t>7</t>
  </si>
  <si>
    <t>119003228</t>
  </si>
  <si>
    <t>Mobilní plotová zábrana vyplněná dráty výšky do 2,2 m pro zabezpečení výkopu odstranění</t>
  </si>
  <si>
    <t>-201005788</t>
  </si>
  <si>
    <t>8</t>
  </si>
  <si>
    <t>122251101</t>
  </si>
  <si>
    <t>Odkopávky a prokopávky nezapažené v hornině třídy těžitelnosti I, skupiny 3 objem do 20 m3 strojně</t>
  </si>
  <si>
    <t>m3</t>
  </si>
  <si>
    <t>-76905204</t>
  </si>
  <si>
    <t>"sklad"</t>
  </si>
  <si>
    <t>4,45*5,60*0,40</t>
  </si>
  <si>
    <t>"drenáž"</t>
  </si>
  <si>
    <t>(6,60+4,45*2+1,61+8,03*2+0,70+5,13*2+5,23+2,69)*0,60*0,50</t>
  </si>
  <si>
    <t>9</t>
  </si>
  <si>
    <t>131151342</t>
  </si>
  <si>
    <t>Vrtání jamek pro plotové sloupky D do 200 mm - strojně</t>
  </si>
  <si>
    <t>544338805</t>
  </si>
  <si>
    <t>0,80*8</t>
  </si>
  <si>
    <t>10</t>
  </si>
  <si>
    <t>132251101</t>
  </si>
  <si>
    <t xml:space="preserve">Hloubení rýh nezapažených  š do 800 mm v hornině třídy těžitelnosti I, skupiny 3 objem do 20 m3 strojně</t>
  </si>
  <si>
    <t>632883983</t>
  </si>
  <si>
    <t>"uzemnění"</t>
  </si>
  <si>
    <t>80,00*0,30*0,60</t>
  </si>
  <si>
    <t>"kabelová kanál"</t>
  </si>
  <si>
    <t>15,00*0,60*0,915+1,00*0,70*(1,22+0,915)</t>
  </si>
  <si>
    <t>"nový základ"</t>
  </si>
  <si>
    <t>4,20*0,50*0,80</t>
  </si>
  <si>
    <t>"kanalizace</t>
  </si>
  <si>
    <t>75,00*0,40*1,00</t>
  </si>
  <si>
    <t>"vodovod"</t>
  </si>
  <si>
    <t>25,00*0,40*1,20</t>
  </si>
  <si>
    <t>11</t>
  </si>
  <si>
    <t>139951123</t>
  </si>
  <si>
    <t>Bourání kcí v hloubených vykopávkách ze zdiva ze ŽB nebo předpjatého strojně</t>
  </si>
  <si>
    <t>838745214</t>
  </si>
  <si>
    <t>P</t>
  </si>
  <si>
    <t>Poznámka k položce:_x000d_
Odbourání kce septiku</t>
  </si>
  <si>
    <t>12</t>
  </si>
  <si>
    <t>162301501</t>
  </si>
  <si>
    <t>Vodorovné přemístění křovin do 5 km D kmene do 100 mm</t>
  </si>
  <si>
    <t>-1526248655</t>
  </si>
  <si>
    <t>67,810</t>
  </si>
  <si>
    <t>13</t>
  </si>
  <si>
    <t>162301981</t>
  </si>
  <si>
    <t>Příplatek k vodorovnému přemístění křovin D kmene do 100 mm ZKD 1 km</t>
  </si>
  <si>
    <t>-50955880</t>
  </si>
  <si>
    <t>67,81*10 'Přepočtené koeficientem množství</t>
  </si>
  <si>
    <t>14</t>
  </si>
  <si>
    <t>162651112</t>
  </si>
  <si>
    <t>Vodorovné přemístění do 5000 m výkopku/sypaniny z horniny třídy těžitelnosti I, skupiny 1 až 3</t>
  </si>
  <si>
    <t>-1684145735</t>
  </si>
  <si>
    <t>"zásyp jímka"</t>
  </si>
  <si>
    <t>-3,00</t>
  </si>
  <si>
    <t>15,00*0,40*0,40+0,91*0,61*(1,22+0,915)</t>
  </si>
  <si>
    <t>75,00*0,40*0,50</t>
  </si>
  <si>
    <t>25,00*0,40*0,30</t>
  </si>
  <si>
    <t>166111101</t>
  </si>
  <si>
    <t>Přehození neulehlého výkopku z horniny třídy těžitelnosti I, skupiny 1 až 3 ručně</t>
  </si>
  <si>
    <t>1639715839</t>
  </si>
  <si>
    <t>3,00</t>
  </si>
  <si>
    <t>9,73-3,585</t>
  </si>
  <si>
    <t>25,00*0,40*0,90</t>
  </si>
  <si>
    <t>16</t>
  </si>
  <si>
    <t>167151101</t>
  </si>
  <si>
    <t>Nakládání výkopku z hornin třídy těžitelnosti I, skupiny 1 až 3 do 100 m3</t>
  </si>
  <si>
    <t>1350614977</t>
  </si>
  <si>
    <t>17</t>
  </si>
  <si>
    <t>171152501</t>
  </si>
  <si>
    <t>Zhutnění podloží z hornin soudržných nebo nesoudržných pod násypy</t>
  </si>
  <si>
    <t>1458284736</t>
  </si>
  <si>
    <t>80,00*0,30</t>
  </si>
  <si>
    <t>4,45*5,60</t>
  </si>
  <si>
    <t>(6,60+4,45*2+1,61+8,03*2+0,70+5,13*2+5,23+2,69)*0,60</t>
  </si>
  <si>
    <t>4,20*0,50</t>
  </si>
  <si>
    <t>75,00*0,40</t>
  </si>
  <si>
    <t>25,00*0,40</t>
  </si>
  <si>
    <t>18</t>
  </si>
  <si>
    <t>171201221</t>
  </si>
  <si>
    <t>Poplatek za uložení na skládce (skládkovné) zeminy a kamení kód odpadu 17 05 04</t>
  </si>
  <si>
    <t>t</t>
  </si>
  <si>
    <t>565356850</t>
  </si>
  <si>
    <t>60,248*2,000</t>
  </si>
  <si>
    <t>19</t>
  </si>
  <si>
    <t>171251201</t>
  </si>
  <si>
    <t>Uložení sypaniny na skládky nebo meziskládky</t>
  </si>
  <si>
    <t>-1113468413</t>
  </si>
  <si>
    <t>20</t>
  </si>
  <si>
    <t>174111102</t>
  </si>
  <si>
    <t>Zásyp v uzavřených prostorech sypaninou se zhutněním ručně</t>
  </si>
  <si>
    <t>-327461204</t>
  </si>
  <si>
    <t>Zakládání</t>
  </si>
  <si>
    <t>212751104</t>
  </si>
  <si>
    <t>Trativod z drenážních trubek flexibilních PVC-U SN 4 perforace 360° včetně lože otevřený výkop DN 100 pro meliorace</t>
  </si>
  <si>
    <t>1934402119</t>
  </si>
  <si>
    <t>(6,60+4,45*2+1,61+8,03*2+0,70+5,13*2+5,23+2,69)</t>
  </si>
  <si>
    <t>22</t>
  </si>
  <si>
    <t>271532212</t>
  </si>
  <si>
    <t>Podsyp pod základové konstrukce se zhutněním z hrubého kameniva frakce 16 až 32 mm</t>
  </si>
  <si>
    <t>-1404645745</t>
  </si>
  <si>
    <t>4,20*0,50*0,10</t>
  </si>
  <si>
    <t>4,45*2,45*0,20</t>
  </si>
  <si>
    <t>"A"</t>
  </si>
  <si>
    <t>(19,45+11,92)*0,10</t>
  </si>
  <si>
    <t>23</t>
  </si>
  <si>
    <t>273321411</t>
  </si>
  <si>
    <t>Základové desky ze ŽB bez zvýšených nároků na prostředí tř. C 20/25</t>
  </si>
  <si>
    <t>-280426245</t>
  </si>
  <si>
    <t>4,45*2,45*0,10</t>
  </si>
  <si>
    <t>24</t>
  </si>
  <si>
    <t>273362021</t>
  </si>
  <si>
    <t>Výztuž základových desek svařovanými sítěmi Kari</t>
  </si>
  <si>
    <t>-1812273985</t>
  </si>
  <si>
    <t>4,45*2,45*0,003033*1,10</t>
  </si>
  <si>
    <t>25</t>
  </si>
  <si>
    <t>274321411</t>
  </si>
  <si>
    <t>Základové pasy ze ŽB bez zvýšených nároků na prostředí tř. C 20/25</t>
  </si>
  <si>
    <t>-1840516618</t>
  </si>
  <si>
    <t>4,20*0,50*0,50*1,035</t>
  </si>
  <si>
    <t>26</t>
  </si>
  <si>
    <t>274361821</t>
  </si>
  <si>
    <t>Výztuž základových pasů betonářskou ocelí 10 505 (R)</t>
  </si>
  <si>
    <t>-853741543</t>
  </si>
  <si>
    <t>1,05*0,01*8,00</t>
  </si>
  <si>
    <t>27</t>
  </si>
  <si>
    <t>279113135</t>
  </si>
  <si>
    <t>Základová zeď tl do 400 mm z tvárnic ztraceného bednění včetně výplně z betonu tř. C 16/20</t>
  </si>
  <si>
    <t>-675148087</t>
  </si>
  <si>
    <t>28</t>
  </si>
  <si>
    <t>279361821</t>
  </si>
  <si>
    <t>Výztuž základových zdí nosných betonářskou ocelí 10 505</t>
  </si>
  <si>
    <t>1729630876</t>
  </si>
  <si>
    <t>4,20*2*0,50/0,25*0,000617*1,10</t>
  </si>
  <si>
    <t>4,20/0,50*0,50*2*0,000617*1,10</t>
  </si>
  <si>
    <t>Svislé a kompletní konstrukce</t>
  </si>
  <si>
    <t>29</t>
  </si>
  <si>
    <t>310238211</t>
  </si>
  <si>
    <t>Zazdívka otvorů pl do 1 m2 ve zdivu nadzákladovém cihlami pálenými na MVC</t>
  </si>
  <si>
    <t>-334682904</t>
  </si>
  <si>
    <t>0,80*2,00*0,17</t>
  </si>
  <si>
    <t>30</t>
  </si>
  <si>
    <t>311235131</t>
  </si>
  <si>
    <t>Zdivo jednovrstvé z cihel broušenýchdo P10 na tenkovrstvou maltu tl 240 mm</t>
  </si>
  <si>
    <t>1602803512</t>
  </si>
  <si>
    <t>(4,45*2+2,40)*3,50</t>
  </si>
  <si>
    <t>(4,45+2,45)*3,75</t>
  </si>
  <si>
    <t>"- odpočet otvorů"</t>
  </si>
  <si>
    <t>-(1,65*2,25+2,00*2,25)</t>
  </si>
  <si>
    <t>31</t>
  </si>
  <si>
    <t>311273131</t>
  </si>
  <si>
    <t>Zdivo tepelněizolační z pórobetových tvárnic do P2 do 400 kg/m3 U přes 0,14 do 0,18, tl zdiva 500 mm</t>
  </si>
  <si>
    <t>504117245</t>
  </si>
  <si>
    <t>1,40*1,58</t>
  </si>
  <si>
    <t>32</t>
  </si>
  <si>
    <t>314231164</t>
  </si>
  <si>
    <t>Zdivo komínů a ventilací z cihel plných lícových P 60 dl 290 mm na MVC včetně spárování</t>
  </si>
  <si>
    <t>2041944603</t>
  </si>
  <si>
    <t>0,50*0,50*1,80</t>
  </si>
  <si>
    <t>33</t>
  </si>
  <si>
    <t>314235235</t>
  </si>
  <si>
    <t>Krycí deska s přívodem vzduchu pro jednoprůduchový cihelný komín</t>
  </si>
  <si>
    <t>kus</t>
  </si>
  <si>
    <t>368620947</t>
  </si>
  <si>
    <t>Ukončení jednoprůduchového cihelného komínu krycí deska nadstřešní části komínu z komínového návleku, pohledových prstenců a pouze vyzděné s přívodem vzduchu jednoprůduchová</t>
  </si>
  <si>
    <t>34</t>
  </si>
  <si>
    <t>317168056</t>
  </si>
  <si>
    <t>Překlad keramický vysoký v 238 mm dl 2250 mm</t>
  </si>
  <si>
    <t>2059631840</t>
  </si>
  <si>
    <t>35</t>
  </si>
  <si>
    <t>317168057</t>
  </si>
  <si>
    <t>Překlad keramický vysoký v 238 mm dl 2500 mm</t>
  </si>
  <si>
    <t>-745879</t>
  </si>
  <si>
    <t>36</t>
  </si>
  <si>
    <t>317944321</t>
  </si>
  <si>
    <t>Válcované nosníky do č.12 dodatečně osazované do připravených otvorů</t>
  </si>
  <si>
    <t>-1708796311</t>
  </si>
  <si>
    <t>(1,00+1,10*2+1,20*3)*0,00547</t>
  </si>
  <si>
    <t>37</t>
  </si>
  <si>
    <t>317944323</t>
  </si>
  <si>
    <t>Válcované nosníky č.14 až 22 dodatečně osazované do připravených otvorů</t>
  </si>
  <si>
    <t>1691278108</t>
  </si>
  <si>
    <t>1,30*2*0,0179</t>
  </si>
  <si>
    <t>38</t>
  </si>
  <si>
    <t>317998140</t>
  </si>
  <si>
    <t>Tepelná izolace mezi překlady jakékoliv výšky z XPS tl do 30 mm</t>
  </si>
  <si>
    <t>1686309576</t>
  </si>
  <si>
    <t>"věnce"</t>
  </si>
  <si>
    <t>(4,45*2+4,20+5,60)*0,25</t>
  </si>
  <si>
    <t>39</t>
  </si>
  <si>
    <t>319202114</t>
  </si>
  <si>
    <t>Dodatečná izolace zdiva tl přes 450 do 600 mm nízkotlakou injektáží silikonovou mikroemulzí</t>
  </si>
  <si>
    <t>-391098349</t>
  </si>
  <si>
    <t>39,01+9,33</t>
  </si>
  <si>
    <t>"obvod+vnitřní nosné"</t>
  </si>
  <si>
    <t>40</t>
  </si>
  <si>
    <t>338171123</t>
  </si>
  <si>
    <t>Osazování sloupků a vzpěr plotových ocelových v do 2,60 m se zabetonováním</t>
  </si>
  <si>
    <t>643576152</t>
  </si>
  <si>
    <t>6+2</t>
  </si>
  <si>
    <t>41</t>
  </si>
  <si>
    <t>M</t>
  </si>
  <si>
    <t>55342181</t>
  </si>
  <si>
    <t>plotový profilovaný sloupek D 40-50mm dl 2,0-2,5m pro svařované pletivo v návinu povrchová úprava Pz a komaxit</t>
  </si>
  <si>
    <t>9713812</t>
  </si>
  <si>
    <t>42</t>
  </si>
  <si>
    <t>55342190</t>
  </si>
  <si>
    <t>plotová profilovaná vzpěra D 40-50mm dl 2,0-2,5m bez hlavy a objímky pro svařované pletivo v návinu povrchová úprava Pz a komaxit</t>
  </si>
  <si>
    <t>-387248312</t>
  </si>
  <si>
    <t>43</t>
  </si>
  <si>
    <t>40445253</t>
  </si>
  <si>
    <t>víčko plastové na sloupek D 60mm</t>
  </si>
  <si>
    <t>1680306372</t>
  </si>
  <si>
    <t>44</t>
  </si>
  <si>
    <t>346244381</t>
  </si>
  <si>
    <t>Plentování jednostranné v do 200 mm válcovaných nosníků cihlami</t>
  </si>
  <si>
    <t>309380684</t>
  </si>
  <si>
    <t>1,30*0,16*2*2</t>
  </si>
  <si>
    <t>45</t>
  </si>
  <si>
    <t>346244811</t>
  </si>
  <si>
    <t>Přizdívky izolační tl 65 mm z cihel dl 290 mm pevnosti P 20 na MC 10</t>
  </si>
  <si>
    <t>1855796275</t>
  </si>
  <si>
    <t>(0,15+0,22)*2,00</t>
  </si>
  <si>
    <t>46</t>
  </si>
  <si>
    <t>346272236</t>
  </si>
  <si>
    <t>Přizdívka z pórobetonových tvárnic tl 100 mm</t>
  </si>
  <si>
    <t>1357614873</t>
  </si>
  <si>
    <t>"šikmé špalety oken"</t>
  </si>
  <si>
    <t>(1,26+1,70*2+1,20*4+1,60*2*4+0,42+1,08*2+1,18+2,15*2+0,96+2,15*2+0,92+2,08*2)*0,40</t>
  </si>
  <si>
    <t>(0,52+0,80*2)*4*0,40</t>
  </si>
  <si>
    <t>47</t>
  </si>
  <si>
    <t>348121221</t>
  </si>
  <si>
    <t>Osazení podhrabových desek délky do 3 m na ocelové plotové sloupky</t>
  </si>
  <si>
    <t>-1413981721</t>
  </si>
  <si>
    <t>48</t>
  </si>
  <si>
    <t>59233120</t>
  </si>
  <si>
    <t>deska plotová betonová 2900x50x290mm</t>
  </si>
  <si>
    <t>1660162769</t>
  </si>
  <si>
    <t>49</t>
  </si>
  <si>
    <t>59231511</t>
  </si>
  <si>
    <t>držák plotového pole Pz 40x40mm</t>
  </si>
  <si>
    <t>-132824238</t>
  </si>
  <si>
    <t>50</t>
  </si>
  <si>
    <t>348401120</t>
  </si>
  <si>
    <t>Montáž oplocení ze strojového pletiva s napínacími dráty výšky do 1,6 m</t>
  </si>
  <si>
    <t>1758210940</t>
  </si>
  <si>
    <t>51</t>
  </si>
  <si>
    <t>31327505</t>
  </si>
  <si>
    <t>pletivo drátěné plastifikované se čtvercovými oky 50/2,7 mm v 1600mm</t>
  </si>
  <si>
    <t>-1344285116</t>
  </si>
  <si>
    <t>15*1,03 "Přepočtené koeficientem množství</t>
  </si>
  <si>
    <t>52</t>
  </si>
  <si>
    <t>15619100</t>
  </si>
  <si>
    <t>drát poplastovaný kruhový napínací 2,5/3,5mm</t>
  </si>
  <si>
    <t>-418472379</t>
  </si>
  <si>
    <t>15,00*2*1,05</t>
  </si>
  <si>
    <t>Vodorovné konstrukce</t>
  </si>
  <si>
    <t>53</t>
  </si>
  <si>
    <t>417321414</t>
  </si>
  <si>
    <t>Ztužující pásy a věnce ze ŽB tř. C 20/25</t>
  </si>
  <si>
    <t>546599827</t>
  </si>
  <si>
    <t>"komín"</t>
  </si>
  <si>
    <t>0,50*0,50*0,10*2</t>
  </si>
  <si>
    <t>"0P"</t>
  </si>
  <si>
    <t>4,45*0,25*0,07</t>
  </si>
  <si>
    <t>(4,45*2+4,20+5,10)*0,25*0,25</t>
  </si>
  <si>
    <t>54</t>
  </si>
  <si>
    <t>417351115</t>
  </si>
  <si>
    <t>Zřízení bednění ztužujících věnců</t>
  </si>
  <si>
    <t>1173463986</t>
  </si>
  <si>
    <t>0,50*4*0,20*2</t>
  </si>
  <si>
    <t>4,45*0,10*2</t>
  </si>
  <si>
    <t>(4,45*2+4,20+5,10)*0,35*2</t>
  </si>
  <si>
    <t>55</t>
  </si>
  <si>
    <t>417351116</t>
  </si>
  <si>
    <t>Odstranění bednění ztužujících věnců</t>
  </si>
  <si>
    <t>1036835658</t>
  </si>
  <si>
    <t>56</t>
  </si>
  <si>
    <t>417361821</t>
  </si>
  <si>
    <t>Výztuž ztužujících pásů a věnců betonářskou ocelí 10 505</t>
  </si>
  <si>
    <t>1014457919</t>
  </si>
  <si>
    <t>0,05*0,01*8,00</t>
  </si>
  <si>
    <t>4,45*0,25*0,07*0,01*8,00</t>
  </si>
  <si>
    <t>(4,45*2+4,20+5,10)*0,25*0,25*0,01*8,00</t>
  </si>
  <si>
    <t>57</t>
  </si>
  <si>
    <t>434191431</t>
  </si>
  <si>
    <t>Osazení schodišťových stupňů kamenných broušených nebo leštěných s oboustranným zazděním</t>
  </si>
  <si>
    <t>-1237314403</t>
  </si>
  <si>
    <t>58</t>
  </si>
  <si>
    <t>58388012</t>
  </si>
  <si>
    <t>stupeň schodišťový žulový plný 150x300x1000mm podkosená podstupnice-řezaný a tryskaný</t>
  </si>
  <si>
    <t>-203449526</t>
  </si>
  <si>
    <t>59</t>
  </si>
  <si>
    <t>434191451</t>
  </si>
  <si>
    <t>Osazení schodišťových stupňů kamenných broušených nebo leštěných oboustranně do otvorů se zazděním</t>
  </si>
  <si>
    <t>-978767098</t>
  </si>
  <si>
    <t>1,50</t>
  </si>
  <si>
    <t>"1S"</t>
  </si>
  <si>
    <t>0,90*2</t>
  </si>
  <si>
    <t>60</t>
  </si>
  <si>
    <t>58384662</t>
  </si>
  <si>
    <t>nepravidelný kámen andezit rezavohnědý dlažba D 100-500mm tl 60-100mm</t>
  </si>
  <si>
    <t>1839753302</t>
  </si>
  <si>
    <t>0,90*0,15*2</t>
  </si>
  <si>
    <t>61</t>
  </si>
  <si>
    <t>451541111</t>
  </si>
  <si>
    <t>Lože pod potrubí otevřený výkop ze štěrkodrtě</t>
  </si>
  <si>
    <t>2052517087</t>
  </si>
  <si>
    <t>(6,60+4,45*2+1,61+8,03*2+0,70+5,13*2+5,23+2,69)*0,50*0,33</t>
  </si>
  <si>
    <t>62</t>
  </si>
  <si>
    <t>451572111</t>
  </si>
  <si>
    <t>Lože pod potrubí otevřený výkop z kameniva drobného těženého</t>
  </si>
  <si>
    <t>335274269</t>
  </si>
  <si>
    <t>80,00*0,30*0,50</t>
  </si>
  <si>
    <t>Komunikace pozemní</t>
  </si>
  <si>
    <t>63</t>
  </si>
  <si>
    <t>564750011</t>
  </si>
  <si>
    <t>Podklad z kameniva hrubého drceného vel. 8-16 mm tl 150 mm</t>
  </si>
  <si>
    <t>1170475686</t>
  </si>
  <si>
    <t>11,34+4,17*2,36+8,03*0,83+6,06*3,36+5,68*3,14+1,30*3,00</t>
  </si>
  <si>
    <t>-5,23*5,23/2</t>
  </si>
  <si>
    <t>64</t>
  </si>
  <si>
    <t>564760101</t>
  </si>
  <si>
    <t>Podklad z kameniva hrubého drceného vel. 16-32 mm plochy do 100 m2 tl 200 mm</t>
  </si>
  <si>
    <t>-602371359</t>
  </si>
  <si>
    <t>Podklad nebo kryt z kameniva hrubého drceného vel. 16-32 mm s rozprostřením a zhutněním plochy jednotlivě do 100 m2, po zhutnění tl. 200 mm</t>
  </si>
  <si>
    <t>65</t>
  </si>
  <si>
    <t>564831011</t>
  </si>
  <si>
    <t>Podklad ze štěrkodrtě ŠD plochy do 100 m2 tl 100 mm</t>
  </si>
  <si>
    <t>-2051766133</t>
  </si>
  <si>
    <t>Podklad ze štěrkodrti ŠD s rozprostřením a zhutněním plochy jednotlivě do 100 m2, po zhutnění tl. 100 mm</t>
  </si>
  <si>
    <t>66</t>
  </si>
  <si>
    <t>596811120</t>
  </si>
  <si>
    <t>Kladení betonové dlažby komunikací pro pěší do lože z kameniva velikosti do 0,09 m2 pl do 50 m2</t>
  </si>
  <si>
    <t>-750830007</t>
  </si>
  <si>
    <t>"přístupový chodník"</t>
  </si>
  <si>
    <t>10,549</t>
  </si>
  <si>
    <t>67</t>
  </si>
  <si>
    <t>59245263</t>
  </si>
  <si>
    <t>dlažba tvar čtverec betonová 200x200x60mm barevná</t>
  </si>
  <si>
    <t>-364834598</t>
  </si>
  <si>
    <t>10,549*1,03 "Přepočtené koeficientem množství</t>
  </si>
  <si>
    <t>68</t>
  </si>
  <si>
    <t>596811220</t>
  </si>
  <si>
    <t>Kladení betonové dlažby komunikací pro pěší do lože z kameniva vel do 0,25 m2 plochy do 50 m2</t>
  </si>
  <si>
    <t>-56627521</t>
  </si>
  <si>
    <t>69</t>
  </si>
  <si>
    <t>1106767100</t>
  </si>
  <si>
    <t>56,267*1,03 "Přepočtené koeficientem množství</t>
  </si>
  <si>
    <t>Úpravy povrchů, podlahy a osazování výplní</t>
  </si>
  <si>
    <t>70</t>
  </si>
  <si>
    <t>611125100</t>
  </si>
  <si>
    <t>Vyplnění spár vápennou maltou vnitřních stropů z cihel</t>
  </si>
  <si>
    <t>1471762119</t>
  </si>
  <si>
    <t>31,68</t>
  </si>
  <si>
    <t>71</t>
  </si>
  <si>
    <t>611311131</t>
  </si>
  <si>
    <t>Potažení vnitřních rovných stropů vápenným štukem tloušťky do 3 mm</t>
  </si>
  <si>
    <t>-1956920939</t>
  </si>
  <si>
    <t>4,62+1,36+19,45+11,92+15,12+15,52</t>
  </si>
  <si>
    <t>72</t>
  </si>
  <si>
    <t>611325422</t>
  </si>
  <si>
    <t>Oprava vnitřní vápenocementové štukové omítky stropů v rozsahu plochy do 30%</t>
  </si>
  <si>
    <t>1312533237</t>
  </si>
  <si>
    <t>73</t>
  </si>
  <si>
    <t>612125100</t>
  </si>
  <si>
    <t>Vyplnění spár vápennou maltou vnitřních stěn z cihel</t>
  </si>
  <si>
    <t>647870628</t>
  </si>
  <si>
    <t>(9,25+9,52+13,78+14,68)*2,50</t>
  </si>
  <si>
    <t>-(0,60*0,21*2+1,18*1,78*2+1,07*2,30*2)</t>
  </si>
  <si>
    <t>"- přípočet ostění"</t>
  </si>
  <si>
    <t>0,45*(1,07+2,30*2)</t>
  </si>
  <si>
    <t>0,60*(1,18+1,78*2)</t>
  </si>
  <si>
    <t>74</t>
  </si>
  <si>
    <t>612232053</t>
  </si>
  <si>
    <t>Montáž zateplení vnitřního ostění, nadpraží hl do 400 mm polyuretanovými deskami tl do 80 mm</t>
  </si>
  <si>
    <t>-766124112</t>
  </si>
  <si>
    <t>2*(1,26+1,70+1,20*4+1,60*4)</t>
  </si>
  <si>
    <t>75</t>
  </si>
  <si>
    <t>28376457</t>
  </si>
  <si>
    <t>deska z polystyrénu XPS, hrana polodrážková a hladký povrch 500kPa tl 100mm</t>
  </si>
  <si>
    <t>-480863005</t>
  </si>
  <si>
    <t>76</t>
  </si>
  <si>
    <t>612311131</t>
  </si>
  <si>
    <t>Potažení vnitřních stěn vápenným štukem tloušťky do 3 mm</t>
  </si>
  <si>
    <t>568140635</t>
  </si>
  <si>
    <t>(10,34+4,94+17,70+14,44+15,66+14,74)*3,00</t>
  </si>
  <si>
    <t>-(1,26*1,70+1,18*2,15+1,20*1,60*4+0,42*1,08+0,80*2,00*4*2+0,70*2,00*2*2+0,60*2,00*2)</t>
  </si>
  <si>
    <t>0,30*(1,26+1,70*2+1,18+2,15*2+1,20*4+1,60*2*4+0,42+1,08*2)</t>
  </si>
  <si>
    <t>0,40*(0,80*3+2,00*2*3)</t>
  </si>
  <si>
    <t>77</t>
  </si>
  <si>
    <t>612316121</t>
  </si>
  <si>
    <t>Sanační omítka vápenná jednovrstvá vnitřních stěn nanášená ručně</t>
  </si>
  <si>
    <t>-1815675254</t>
  </si>
  <si>
    <t>Omítka sanační vápenná vnitřních ploch jednovrstvá jednovrstvá, tloušťky do 20 mm nanášená ručně svislých konstrukcí stěn</t>
  </si>
  <si>
    <t>(10,34+4,94+17,70+14,44+15,66+14,74)*1,00</t>
  </si>
  <si>
    <t>-(1,26*0,23+1,18*1,00+1,20*0,23*4+0,80*1,00*4*2+0,70*1,00*2*2+0,60*1,00*2)</t>
  </si>
  <si>
    <t>78</t>
  </si>
  <si>
    <t>612316191</t>
  </si>
  <si>
    <t>Příplatek k sanační vápenné jednovrstvé omítce vnitřních stěn za každých dalších 5 mm tloušťky přes 20 mm ručně</t>
  </si>
  <si>
    <t>-1082521096</t>
  </si>
  <si>
    <t>Omítka sanační vápenná vnitřních ploch jednovrstvá jednovrstvá, tloušťky do 20 mm Příplatek k cenám za každých dalších i započatých 5 mm tloušťky omítky přes 20 mm stěn</t>
  </si>
  <si>
    <t>79</t>
  </si>
  <si>
    <t>612321141</t>
  </si>
  <si>
    <t>Vápenocementová omítka štuková dvouvrstvá vnitřních stěn nanášená ručně</t>
  </si>
  <si>
    <t>1999890729</t>
  </si>
  <si>
    <t>13,71*3,50+13,80*3,75</t>
  </si>
  <si>
    <t>"odpočet otvorů"</t>
  </si>
  <si>
    <t>0,25*(1,65+2,25*2+2,00+2,25*2)</t>
  </si>
  <si>
    <t>80</t>
  </si>
  <si>
    <t>612325302</t>
  </si>
  <si>
    <t>Vápenocementová štuková omítka ostění nebo nadpraží</t>
  </si>
  <si>
    <t>-387531600</t>
  </si>
  <si>
    <t>(1,26+1,70*2+1,20*4+1,60*2*4+0,42+1,08*2+1,18+2,15*2+0,96+2,15*2+0,92+2,08*2)*0,50</t>
  </si>
  <si>
    <t>(0,52+0,80*2)*4*0,50</t>
  </si>
  <si>
    <t>81</t>
  </si>
  <si>
    <t>612325423</t>
  </si>
  <si>
    <t>Oprava vnitřní vápenocementové štukové omítky stěn v rozsahu plochy do 50%</t>
  </si>
  <si>
    <t>1538335757</t>
  </si>
  <si>
    <t>(10,34+4,94+17,70+14,44+15,66+14,74)*2,00</t>
  </si>
  <si>
    <t>-(1,26*1,47+1,18*1,15+1,20*1,37*4+0,42*1,08+0,80*1,00*4*2+0,70*1,00*2*2+0,60*1,00*2)</t>
  </si>
  <si>
    <t>82</t>
  </si>
  <si>
    <t>619991001</t>
  </si>
  <si>
    <t>Zakrytí podlah fólií přilepenou lepící páskou</t>
  </si>
  <si>
    <t>-798642098</t>
  </si>
  <si>
    <t>31,68+87,01</t>
  </si>
  <si>
    <t>83</t>
  </si>
  <si>
    <t>619991011</t>
  </si>
  <si>
    <t>Obalení konstrukcí a prvků fólií přilepenou lepící páskou</t>
  </si>
  <si>
    <t>-670090465</t>
  </si>
  <si>
    <t>(1,26*1,70+1,18*2,15+1,20*1,60*4+0,42*1,08+0,80*2,00*4*2+0,70*2,00*2*2+0,60*2,00*2)</t>
  </si>
  <si>
    <t>1,65*2,25</t>
  </si>
  <si>
    <t>84</t>
  </si>
  <si>
    <t>622131100</t>
  </si>
  <si>
    <t>Vápenný postřik vnějších stěn nanášený celoplošně ručně</t>
  </si>
  <si>
    <t>594754734</t>
  </si>
  <si>
    <t>2*(8,83+13,16)*4,26</t>
  </si>
  <si>
    <t>8,03/2*2,688/2*2*2</t>
  </si>
  <si>
    <t>5,23/2*1,707/2*2</t>
  </si>
  <si>
    <t>-(1,26*1,70+1,00*2,02+0,42*1,08+1,20*1,60*4+0,52*0,80*4)</t>
  </si>
  <si>
    <t>0,10*(1,26+1,70*2+1,00+2,02*2+0,42+1,08*2+1,20*4+1,60*4*2+1,40+1,58*2+0,52*4+0,80*2*4)</t>
  </si>
  <si>
    <t>85</t>
  </si>
  <si>
    <t>622325252</t>
  </si>
  <si>
    <t>Oprava vnější vápenné omítky s celoplošným přeštukováním členitosti 1 v rozsahu přes 10 do 30 %</t>
  </si>
  <si>
    <t>1069578490</t>
  </si>
  <si>
    <t>86</t>
  </si>
  <si>
    <t>629991001</t>
  </si>
  <si>
    <t>Zakrytí podélných ploch fólií volně položenou</t>
  </si>
  <si>
    <t>2111379498</t>
  </si>
  <si>
    <t>"sokl"</t>
  </si>
  <si>
    <t>2*(17,61+8,83)*2,00</t>
  </si>
  <si>
    <t>87</t>
  </si>
  <si>
    <t>629991011</t>
  </si>
  <si>
    <t>Zakrytí výplní otvorů a svislých ploch fólií přilepenou lepící páskou</t>
  </si>
  <si>
    <t>802603535</t>
  </si>
  <si>
    <t>(1,26*1,70+1,00*2,02+0,42*1,08+1,20*1,60*4+0,52*0,80*4)</t>
  </si>
  <si>
    <t>88</t>
  </si>
  <si>
    <t>631311114</t>
  </si>
  <si>
    <t>Mazanina tl do 80 mm z betonu prostého bez zvýšených nároků na prostředí tř. C 16/20</t>
  </si>
  <si>
    <t>179136198</t>
  </si>
  <si>
    <t>(19,45+11,92)*0,05</t>
  </si>
  <si>
    <t>"D"</t>
  </si>
  <si>
    <t>10,50*0,07</t>
  </si>
  <si>
    <t>89</t>
  </si>
  <si>
    <t>631311124</t>
  </si>
  <si>
    <t>Mazanina tl do 120 mm z betonu prostého bez zvýšených nároků na prostředí tř. C 16/20</t>
  </si>
  <si>
    <t>1000458294</t>
  </si>
  <si>
    <t>90</t>
  </si>
  <si>
    <t>631312131</t>
  </si>
  <si>
    <t>Doplnění dosavadních mazanin betonem prostým plochy do 4 m2 tloušťky přes 80 mm</t>
  </si>
  <si>
    <t>2136338673</t>
  </si>
  <si>
    <t>(3,97+11,50+13,02)*0,10*0,30 "30% oprava"</t>
  </si>
  <si>
    <t>"B"</t>
  </si>
  <si>
    <t>(4,62+1,36+15,12+12,52)*0,10*0,25</t>
  </si>
  <si>
    <t>91</t>
  </si>
  <si>
    <t>631319011</t>
  </si>
  <si>
    <t>Příplatek k mazanině tl do 80 mm za přehlazení povrchu</t>
  </si>
  <si>
    <t>-138854190</t>
  </si>
  <si>
    <t>92</t>
  </si>
  <si>
    <t>631319021</t>
  </si>
  <si>
    <t>Příplatek k mazanině tl do 80 mm za přehlazení s poprášením cementem</t>
  </si>
  <si>
    <t>-706366918</t>
  </si>
  <si>
    <t>93</t>
  </si>
  <si>
    <t>631362021</t>
  </si>
  <si>
    <t>Výztuž mazanin svařovanými sítěmi Kari</t>
  </si>
  <si>
    <t>-1313818050</t>
  </si>
  <si>
    <t>(19,45+11,92+10,50)*0,003033*1,10</t>
  </si>
  <si>
    <t>94</t>
  </si>
  <si>
    <t>632451103</t>
  </si>
  <si>
    <t>Cementový samonivelační potěr ze suchých směsí tloušťky do 10 mm</t>
  </si>
  <si>
    <t>-93878151</t>
  </si>
  <si>
    <t>"A+B"</t>
  </si>
  <si>
    <t>4,62+1,36+19,45+11,92+15,12+12,52</t>
  </si>
  <si>
    <t>95</t>
  </si>
  <si>
    <t>634111113</t>
  </si>
  <si>
    <t>Obvodová dilatace pružnou těsnicí páskou mezi stěnou a mazaninou nebo potěrem v 80 mm</t>
  </si>
  <si>
    <t>-1728691001</t>
  </si>
  <si>
    <t>17,70+14,44+13,71</t>
  </si>
  <si>
    <t>96</t>
  </si>
  <si>
    <t>642942111</t>
  </si>
  <si>
    <t>Osazování zárubní nebo rámů dveřních kovových do 2,5 m2 na MC</t>
  </si>
  <si>
    <t>-313408198</t>
  </si>
  <si>
    <t>4+2+1</t>
  </si>
  <si>
    <t>97</t>
  </si>
  <si>
    <t>55331485</t>
  </si>
  <si>
    <t>zárubeň jednokřídlá ocelová pro zdění tl stěny 110-150mm rozměru 600/1970, 2100mm</t>
  </si>
  <si>
    <t>-587130120</t>
  </si>
  <si>
    <t>98</t>
  </si>
  <si>
    <t>55331486</t>
  </si>
  <si>
    <t>zárubeň jednokřídlá ocelová pro zdění tl stěny 110-150mm rozměru 700/1970, 2100mm</t>
  </si>
  <si>
    <t>1241243315</t>
  </si>
  <si>
    <t>99</t>
  </si>
  <si>
    <t>55331487</t>
  </si>
  <si>
    <t>zárubeň jednokřídlá ocelová pro zdění tl stěny 110-150mm rozměru 800/1970, 2100mm</t>
  </si>
  <si>
    <t>-1482681898</t>
  </si>
  <si>
    <t>100</t>
  </si>
  <si>
    <t>55331561</t>
  </si>
  <si>
    <t>zárubeň jednokřídlá ocelová pro zdění s protipožární úpravou tl stěny 110-150mm rozměru 700/1970, 2100mm</t>
  </si>
  <si>
    <t>-1249126672</t>
  </si>
  <si>
    <t>101</t>
  </si>
  <si>
    <t>55331562</t>
  </si>
  <si>
    <t>zárubeň jednokřídlá ocelová pro zdění s protipožární úpravou tl stěny 110-150mm rozměru 800/1970, 2100mm</t>
  </si>
  <si>
    <t>1128373073</t>
  </si>
  <si>
    <t>Trubní vedení</t>
  </si>
  <si>
    <t>102</t>
  </si>
  <si>
    <t>871161211</t>
  </si>
  <si>
    <t>Montáž potrubí z PE100 SDR 11 otevřený výkop svařovaných elektrotvarovkou D 32 x 3,0 mm</t>
  </si>
  <si>
    <t>533962201</t>
  </si>
  <si>
    <t>103</t>
  </si>
  <si>
    <t>28613170</t>
  </si>
  <si>
    <t>trubka vodovodní PE100 SDR11 se signalizační vrstvou 32x3,0mm</t>
  </si>
  <si>
    <t>-1926580044</t>
  </si>
  <si>
    <t>25*1,015 "Přepočtené koeficientem množství</t>
  </si>
  <si>
    <t>104</t>
  </si>
  <si>
    <t>871275211</t>
  </si>
  <si>
    <t>Kanalizační potrubí z tvrdého PVC jednovrstvé tuhost třídy SN4 DN 125</t>
  </si>
  <si>
    <t>1337222204</t>
  </si>
  <si>
    <t>105</t>
  </si>
  <si>
    <t>877275211</t>
  </si>
  <si>
    <t>Montáž tvarovek z tvrdého PVC-systém KG nebo z polypropylenu-systém KG 2000 jednoosé DN 125</t>
  </si>
  <si>
    <t>-261238060</t>
  </si>
  <si>
    <t>106</t>
  </si>
  <si>
    <t>28611356</t>
  </si>
  <si>
    <t>koleno kanalizační PVC KG 125x45°</t>
  </si>
  <si>
    <t>834884603</t>
  </si>
  <si>
    <t>107</t>
  </si>
  <si>
    <t>877275221</t>
  </si>
  <si>
    <t>Montáž tvarovek z tvrdého PVC-systém KG nebo z polypropylenu-systém KG 2000 dvouosé DN 125</t>
  </si>
  <si>
    <t>-1688031112</t>
  </si>
  <si>
    <t>108</t>
  </si>
  <si>
    <t>28611389</t>
  </si>
  <si>
    <t>odbočka kanalizační PVC s hrdlem 125/125/45°</t>
  </si>
  <si>
    <t>890059740</t>
  </si>
  <si>
    <t>109</t>
  </si>
  <si>
    <t>892233122</t>
  </si>
  <si>
    <t>Proplach a dezinfekce vodovodního potrubí DN od 40 do 70</t>
  </si>
  <si>
    <t>-1698160714</t>
  </si>
  <si>
    <t>110</t>
  </si>
  <si>
    <t>892241111</t>
  </si>
  <si>
    <t>Tlaková zkouška vodou potrubí do 80</t>
  </si>
  <si>
    <t>881702430</t>
  </si>
  <si>
    <t>111</t>
  </si>
  <si>
    <t>892372111</t>
  </si>
  <si>
    <t>Zabezpečení konců potrubí DN do 300 při tlakových zkouškách vodou</t>
  </si>
  <si>
    <t>815835286</t>
  </si>
  <si>
    <t>112</t>
  </si>
  <si>
    <t>893811152</t>
  </si>
  <si>
    <t>Osazení vodoměrné šachty kruhové z PP samonosné pro běžné zatížení průměru do 1,0 m hloubky do 1,5 m</t>
  </si>
  <si>
    <t>1331797979</t>
  </si>
  <si>
    <t>113</t>
  </si>
  <si>
    <t>56230583</t>
  </si>
  <si>
    <t>šachta vodoměrná samonosná kruhová 1,0/1,5 m</t>
  </si>
  <si>
    <t>362158260</t>
  </si>
  <si>
    <t>114</t>
  </si>
  <si>
    <t>899104112</t>
  </si>
  <si>
    <t>Osazení poklopů litinových nebo ocelových včetně rámů pro třídu zatížení D400, E600</t>
  </si>
  <si>
    <t>1078776077</t>
  </si>
  <si>
    <t>115</t>
  </si>
  <si>
    <t>63126038</t>
  </si>
  <si>
    <t>poklop šachtový s kompozitním rámem kruhový DN 600 D400</t>
  </si>
  <si>
    <t>1293260938</t>
  </si>
  <si>
    <t>116</t>
  </si>
  <si>
    <t>899721111</t>
  </si>
  <si>
    <t>Signalizační vodič DN do 150 mm na potrubí</t>
  </si>
  <si>
    <t>-816597681</t>
  </si>
  <si>
    <t>117</t>
  </si>
  <si>
    <t>899722114</t>
  </si>
  <si>
    <t>Krytí potrubí z plastů výstražnou fólií z PVC 40 cm</t>
  </si>
  <si>
    <t>514208917</t>
  </si>
  <si>
    <t>Ostatní konstrukce a práce, bourání</t>
  </si>
  <si>
    <t>118</t>
  </si>
  <si>
    <t>916331112</t>
  </si>
  <si>
    <t>Osazení zahradního obrubníku betonového do lože z betonu s boční opěrou</t>
  </si>
  <si>
    <t>-1535773295</t>
  </si>
  <si>
    <t>4,45+1,61+8,03*2+0,70+5,13+2,09+5,68+3,00+11,95+6,06+4,17+2,36+6,60</t>
  </si>
  <si>
    <t>119</t>
  </si>
  <si>
    <t>59217001</t>
  </si>
  <si>
    <t>obrubník betonový zahradní 1000x50x250mm</t>
  </si>
  <si>
    <t>308668841</t>
  </si>
  <si>
    <t>120</t>
  </si>
  <si>
    <t>936104213</t>
  </si>
  <si>
    <t>Montáž odpadkového koše kotevními šrouby na pevný podklad</t>
  </si>
  <si>
    <t>-1335885902</t>
  </si>
  <si>
    <t>121</t>
  </si>
  <si>
    <t>936124113</t>
  </si>
  <si>
    <t>Montáž lavičky stabilní kotvené šrouby na pevný podklad</t>
  </si>
  <si>
    <t>1286062879</t>
  </si>
  <si>
    <t>122</t>
  </si>
  <si>
    <t>936174311</t>
  </si>
  <si>
    <t>Montáž stojanu na kola pro 5 kol kotevními šrouby na pevný podklad</t>
  </si>
  <si>
    <t>-1545195267</t>
  </si>
  <si>
    <t>123</t>
  </si>
  <si>
    <t>941111131</t>
  </si>
  <si>
    <t>Montáž lešení řadového trubkového lehkého s podlahami zatížení do 200 kg/m2 š do 1,5 m v do 10 m</t>
  </si>
  <si>
    <t>19548127</t>
  </si>
  <si>
    <t>50*4,00+20*3</t>
  </si>
  <si>
    <t>124</t>
  </si>
  <si>
    <t>941111231</t>
  </si>
  <si>
    <t>Příplatek k lešení řadovému trubkovému lehkému s podlahami š 1,5 m v 10 m za první a ZKD den použití</t>
  </si>
  <si>
    <t>1203352730</t>
  </si>
  <si>
    <t>260*60 "Přepočtené koeficientem množství</t>
  </si>
  <si>
    <t>125</t>
  </si>
  <si>
    <t>941111831</t>
  </si>
  <si>
    <t>Demontáž lešení řadového trubkového lehkého s podlahami zatížení do 200 kg/m2 š do 1,5 m v do 10 m</t>
  </si>
  <si>
    <t>-632760269</t>
  </si>
  <si>
    <t>260</t>
  </si>
  <si>
    <t>126</t>
  </si>
  <si>
    <t>944511111</t>
  </si>
  <si>
    <t>Montáž ochranné sítě z textilie z umělých vláken</t>
  </si>
  <si>
    <t>-280911172</t>
  </si>
  <si>
    <t>127</t>
  </si>
  <si>
    <t>944511211</t>
  </si>
  <si>
    <t>Příplatek k ochranné síti za první a ZKD den použití</t>
  </si>
  <si>
    <t>196861800</t>
  </si>
  <si>
    <t>260*60</t>
  </si>
  <si>
    <t>128</t>
  </si>
  <si>
    <t>944511811</t>
  </si>
  <si>
    <t>Demontáž ochranné sítě z textilie z umělých vláken</t>
  </si>
  <si>
    <t>317403236</t>
  </si>
  <si>
    <t>129</t>
  </si>
  <si>
    <t>949101111</t>
  </si>
  <si>
    <t>Lešení pomocné pro objekty pozemních staveb s lešeňovou podlahou v do 1,9 m zatížení do 150 kg/m2</t>
  </si>
  <si>
    <t>-1582612909</t>
  </si>
  <si>
    <t>130</t>
  </si>
  <si>
    <t>952901111</t>
  </si>
  <si>
    <t>Vyčištění budov bytové a občanské výstavby při výšce podlaží do 4 m</t>
  </si>
  <si>
    <t>-674564288</t>
  </si>
  <si>
    <t>87,01</t>
  </si>
  <si>
    <t>131</t>
  </si>
  <si>
    <t>952902231</t>
  </si>
  <si>
    <t>Čištění budov omytí schodišť</t>
  </si>
  <si>
    <t>1605624485</t>
  </si>
  <si>
    <t>(0,20+0,175)*0,90*17*2</t>
  </si>
  <si>
    <t>132</t>
  </si>
  <si>
    <t>953845213</t>
  </si>
  <si>
    <t>Vyvložkování stávajícího komínového tělesa nerezovými vložkami ohebnými D do 160 mm v 3 m</t>
  </si>
  <si>
    <t>soubor</t>
  </si>
  <si>
    <t>787609603</t>
  </si>
  <si>
    <t>133</t>
  </si>
  <si>
    <t>953845223</t>
  </si>
  <si>
    <t>Příplatek k vyvložkování komínového průduchu nerezovými vložkami ohebnými D do 160 mm ZKD 1 m výšky</t>
  </si>
  <si>
    <t>-1154773031</t>
  </si>
  <si>
    <t>134</t>
  </si>
  <si>
    <t>953943122</t>
  </si>
  <si>
    <t>Osazování výrobků přes 1 do 5 kg/kus do betonu</t>
  </si>
  <si>
    <t>139576177</t>
  </si>
  <si>
    <t>"9_pudorys_OP_novy_stav.pdf.pdf-okapový chodník"</t>
  </si>
  <si>
    <t>5,65+5,13+0,99+8,87+1,535+1,2+2,5+6,6+1,2</t>
  </si>
  <si>
    <t>135</t>
  </si>
  <si>
    <t>13010420</t>
  </si>
  <si>
    <t>úhelník ocelový rovnostranný jakost S235JR (11 375) 50x50x5mm</t>
  </si>
  <si>
    <t>1999808778</t>
  </si>
  <si>
    <t>"okapový chodník"</t>
  </si>
  <si>
    <t>33,675*0,00403*1,05</t>
  </si>
  <si>
    <t>136</t>
  </si>
  <si>
    <t>953943211</t>
  </si>
  <si>
    <t>Osazování hasicího přístroje</t>
  </si>
  <si>
    <t>-1039847828</t>
  </si>
  <si>
    <t>137</t>
  </si>
  <si>
    <t>44932114</t>
  </si>
  <si>
    <t>přístroj hasicí ruční práškový PG 6 LE</t>
  </si>
  <si>
    <t>1054637719</t>
  </si>
  <si>
    <t>138</t>
  </si>
  <si>
    <t>44932211</t>
  </si>
  <si>
    <t>přístroj hasicí ruční sněhový KS 5 BG</t>
  </si>
  <si>
    <t>1256582174</t>
  </si>
  <si>
    <t>139</t>
  </si>
  <si>
    <t>953961214</t>
  </si>
  <si>
    <t>Kotvy chemickou patronou M 16 hl 125 mm do betonu, ŽB nebo kamene s vyvrtáním otvoru</t>
  </si>
  <si>
    <t>-348369481</t>
  </si>
  <si>
    <t>140</t>
  </si>
  <si>
    <t>953965132</t>
  </si>
  <si>
    <t>Kotevní šroub pro chemické kotvy M 16 dl 260 mm</t>
  </si>
  <si>
    <t>-1483820836</t>
  </si>
  <si>
    <t>141</t>
  </si>
  <si>
    <t>961055111</t>
  </si>
  <si>
    <t>Bourání základů ze ŽB</t>
  </si>
  <si>
    <t>1229527864</t>
  </si>
  <si>
    <t>"čekárna"</t>
  </si>
  <si>
    <t>3,55*2,00*0,15</t>
  </si>
  <si>
    <t>"ohlašovna"</t>
  </si>
  <si>
    <t>2,16*2,18*0,15</t>
  </si>
  <si>
    <t>4,45*5,60*0,15</t>
  </si>
  <si>
    <t>142</t>
  </si>
  <si>
    <t>962022490</t>
  </si>
  <si>
    <t>Bourání zdiva nadzákladového kamenného na MC do 1 m3</t>
  </si>
  <si>
    <t>-1662613042</t>
  </si>
  <si>
    <t>"sklad kamenný sokl"</t>
  </si>
  <si>
    <t>4,45*0,15*0,30</t>
  </si>
  <si>
    <t>143</t>
  </si>
  <si>
    <t>962031133</t>
  </si>
  <si>
    <t>Bourání příček z cihel pálených na MVC tl do 150 mm</t>
  </si>
  <si>
    <t>1399389660</t>
  </si>
  <si>
    <t>"požární zídka"</t>
  </si>
  <si>
    <t>5,60*2*2,277/2*2</t>
  </si>
  <si>
    <t>144</t>
  </si>
  <si>
    <t>962032641</t>
  </si>
  <si>
    <t>Bourání zdiva komínového nad střechou z cihel na MC</t>
  </si>
  <si>
    <t>1535914690</t>
  </si>
  <si>
    <t>0,50*0,80*2,70</t>
  </si>
  <si>
    <t>145</t>
  </si>
  <si>
    <t>962042320</t>
  </si>
  <si>
    <t>Bourání zdiva nadzákladového z betonu prostého do 1 m3</t>
  </si>
  <si>
    <t>643899178</t>
  </si>
  <si>
    <t>(3,55+2,00*2+1,025*2)*0,10*0,10</t>
  </si>
  <si>
    <t>146</t>
  </si>
  <si>
    <t>962081131</t>
  </si>
  <si>
    <t>Bourání příček ze skleněných tvárnic tl do 100 mm</t>
  </si>
  <si>
    <t>-895557978</t>
  </si>
  <si>
    <t>1,40*1,74</t>
  </si>
  <si>
    <t>147</t>
  </si>
  <si>
    <t>963022819</t>
  </si>
  <si>
    <t>Bourání kamenných schodišťových stupňů zhotovených na místě</t>
  </si>
  <si>
    <t>-983615290</t>
  </si>
  <si>
    <t>1,50*2</t>
  </si>
  <si>
    <t>148</t>
  </si>
  <si>
    <t>965042131</t>
  </si>
  <si>
    <t>Bourání podkladů pod dlažby nebo mazanin betonových nebo z litého asfaltu tl do 100 mm pl do 4 m2</t>
  </si>
  <si>
    <t>-603904847</t>
  </si>
  <si>
    <t>149</t>
  </si>
  <si>
    <t>965046111</t>
  </si>
  <si>
    <t>Broušení stávajících betonových podlah úběr do 3 mm</t>
  </si>
  <si>
    <t>-783991598</t>
  </si>
  <si>
    <t>4,62+1,36+15,12+12,52-1,20*1,99</t>
  </si>
  <si>
    <t>150</t>
  </si>
  <si>
    <t>965082941</t>
  </si>
  <si>
    <t>Odstranění násypů pod podlahami tl přes 200 mm</t>
  </si>
  <si>
    <t>-124189998</t>
  </si>
  <si>
    <t>(19,45+11,92)*0,30</t>
  </si>
  <si>
    <t>151</t>
  </si>
  <si>
    <t>966071711</t>
  </si>
  <si>
    <t>Bourání sloupků a vzpěr plotových ocelových do 2,5 m zabetonovaných</t>
  </si>
  <si>
    <t>-134131435</t>
  </si>
  <si>
    <t>152</t>
  </si>
  <si>
    <t>966071822</t>
  </si>
  <si>
    <t>Rozebrání oplocení z drátěného pletiva se čtvercovými oky výšky do 2,0 m</t>
  </si>
  <si>
    <t>1339266623</t>
  </si>
  <si>
    <t>153</t>
  </si>
  <si>
    <t>967031132</t>
  </si>
  <si>
    <t>Přisekání rovných ostění v cihelném zdivu na MV nebo MVC</t>
  </si>
  <si>
    <t>-1199556051</t>
  </si>
  <si>
    <t>(1,46+1,80*2+1,40*4+1,74*2*4+1,40+1,58*2+0,42+1,08*2+1,00+2,02*2+0,96+2,15*2+0,92+2,08*2)*0,50</t>
  </si>
  <si>
    <t>154</t>
  </si>
  <si>
    <t>968062356</t>
  </si>
  <si>
    <t>Vybourání dřevěných rámů oken dvojitých včetně křídel pl do 4 m2</t>
  </si>
  <si>
    <t>-1973694282</t>
  </si>
  <si>
    <t>1,46*1,80+1,40*1,74*4</t>
  </si>
  <si>
    <t>155</t>
  </si>
  <si>
    <t>968062374</t>
  </si>
  <si>
    <t>Vybourání dřevěných rámů oken zdvojených včetně křídel pl do 1 m2</t>
  </si>
  <si>
    <t>-336103700</t>
  </si>
  <si>
    <t>0,52*0,80*4</t>
  </si>
  <si>
    <t>0,42*1,08</t>
  </si>
  <si>
    <t>156</t>
  </si>
  <si>
    <t>968062455</t>
  </si>
  <si>
    <t>Vybourání dřevěných dveřních zárubní pl do 2 m2</t>
  </si>
  <si>
    <t>935463094</t>
  </si>
  <si>
    <t>0,70*2,00</t>
  </si>
  <si>
    <t>"OP"</t>
  </si>
  <si>
    <t>0,83*2,10*3</t>
  </si>
  <si>
    <t>157</t>
  </si>
  <si>
    <t>968062456</t>
  </si>
  <si>
    <t>Vybourání dřevěných dveřních zárubní pl přes 2 m2</t>
  </si>
  <si>
    <t>265484639</t>
  </si>
  <si>
    <t>1,09*2,00</t>
  </si>
  <si>
    <t>158</t>
  </si>
  <si>
    <t>968062558</t>
  </si>
  <si>
    <t>Vybourání dřevěných vrat pl do 5 m2</t>
  </si>
  <si>
    <t>-1197062254</t>
  </si>
  <si>
    <t>1,75*2,48*2</t>
  </si>
  <si>
    <t>159</t>
  </si>
  <si>
    <t>968072455</t>
  </si>
  <si>
    <t>Vybourání kovových dveřních zárubní pl do 2 m2</t>
  </si>
  <si>
    <t>-704833548</t>
  </si>
  <si>
    <t>0,90*2,30</t>
  </si>
  <si>
    <t>1,00*2,00+0,80*2,00*3+0,70*2,00</t>
  </si>
  <si>
    <t>160</t>
  </si>
  <si>
    <t>971033251</t>
  </si>
  <si>
    <t>Vybourání otvorů ve zdivu cihelném pl do 0,0225 m2 na MVC nebo MV tl do 450 mm</t>
  </si>
  <si>
    <t>580695438</t>
  </si>
  <si>
    <t>"kabelový kanál"</t>
  </si>
  <si>
    <t>2*3</t>
  </si>
  <si>
    <t>161</t>
  </si>
  <si>
    <t>971033521</t>
  </si>
  <si>
    <t>Vybourání otvorů ve zdivu cihelném pl do 1 m2 na MVC nebo MV tl do 100 mm</t>
  </si>
  <si>
    <t>83365040</t>
  </si>
  <si>
    <t>0,96*2,15</t>
  </si>
  <si>
    <t>0,92*2,08-0,70*2,00</t>
  </si>
  <si>
    <t>162</t>
  </si>
  <si>
    <t>971033621</t>
  </si>
  <si>
    <t>Vybourání otvorů ve zdivu cihelném pl do 4 m2 na MVC nebo MV tl do 100 mm</t>
  </si>
  <si>
    <t>-395247619</t>
  </si>
  <si>
    <t>163</t>
  </si>
  <si>
    <t>971042461</t>
  </si>
  <si>
    <t>Vybourání otvorů v betonových příčkách a zdech pl do 0,25 m2 tl do 600 mm</t>
  </si>
  <si>
    <t>772576138</t>
  </si>
  <si>
    <t>164</t>
  </si>
  <si>
    <t>976073111</t>
  </si>
  <si>
    <t>Vybourání komínových zděří profilu do 150 mm ze zdiva cihelného nebo betonového</t>
  </si>
  <si>
    <t>-452799014</t>
  </si>
  <si>
    <t>165</t>
  </si>
  <si>
    <t>977331111</t>
  </si>
  <si>
    <t>Frézování hloubky do 10 mm komínového průduchu z cihel plných pálených</t>
  </si>
  <si>
    <t>-1849724975</t>
  </si>
  <si>
    <t>166</t>
  </si>
  <si>
    <t>978011141</t>
  </si>
  <si>
    <t>Otlučení (osekání) vnitřní vápenné nebo vápenocementové omítky stropů v rozsahu do 30 %</t>
  </si>
  <si>
    <t>-230215707</t>
  </si>
  <si>
    <t>167</t>
  </si>
  <si>
    <t>978011191</t>
  </si>
  <si>
    <t>Otlučení (osekání) vnitřní vápenné nebo vápenocementové omítky stropů v rozsahu do 100 %</t>
  </si>
  <si>
    <t>1744408757</t>
  </si>
  <si>
    <t>3,97+11,50+13,02</t>
  </si>
  <si>
    <t>168</t>
  </si>
  <si>
    <t>978013161</t>
  </si>
  <si>
    <t>Otlučení (osekání) vnitřní vápenné nebo vápenocementové omítky stěn v rozsahu do 50 %</t>
  </si>
  <si>
    <t>75912864</t>
  </si>
  <si>
    <t>-(1,46*1,80+1,00*2,02+1,40*1,74*4+0,42*1,08+1,40*1,58+0,80*2,00*3*2+0,83*2,10*3*2+0,70*2,00*2)</t>
  </si>
  <si>
    <t>169</t>
  </si>
  <si>
    <t>978013191</t>
  </si>
  <si>
    <t>Otlučení (osekání) vnitřní vápenné nebo vápenocementové omítky stěn v rozsahu do 100 %</t>
  </si>
  <si>
    <t>-122242841</t>
  </si>
  <si>
    <t>-(1,18*1,78+1,07*2,00)</t>
  </si>
  <si>
    <t>"zavlhnutí"</t>
  </si>
  <si>
    <t>(10,34+4,94+17,70+14,44+15,66+14,74)*1</t>
  </si>
  <si>
    <t>-(1,46*0,63+1,00*1,50+1,40*0,63*4+1,40*0,47+0,80*1,50*3*2+0,83*1,50*3*2+0,70*1,50*2)</t>
  </si>
  <si>
    <t>170</t>
  </si>
  <si>
    <t>978015341</t>
  </si>
  <si>
    <t>Otlučení (osekání) vnější vápenné nebo vápenocementové omítky stupně členitosti 1 a 2 rozsahu do 30%</t>
  </si>
  <si>
    <t>-1421628933</t>
  </si>
  <si>
    <t>-(1,26*1,70+1,00*2,02+0,42*1,08+1,20*1,60*4+1,40*1,58+0,52*0,80*4)</t>
  </si>
  <si>
    <t>171</t>
  </si>
  <si>
    <t>978015391</t>
  </si>
  <si>
    <t>Otlučení (osekání) vnější vápenné nebo vápenocementové omítky stupně členitosti 1 a 2 do 100%</t>
  </si>
  <si>
    <t>-1404909337</t>
  </si>
  <si>
    <t>"1S - kamenné ostění"</t>
  </si>
  <si>
    <t>2*(0,60+0,31)*0,30*2</t>
  </si>
  <si>
    <t>172</t>
  </si>
  <si>
    <t>985113131</t>
  </si>
  <si>
    <t>Pemrlování povrchu betonu rubu kleneb a podlah</t>
  </si>
  <si>
    <t>-489401373</t>
  </si>
  <si>
    <t>"schodiště"</t>
  </si>
  <si>
    <t>(0,20+0,175)*0,90*17</t>
  </si>
  <si>
    <t>(0,20+0,178)*0,90*19</t>
  </si>
  <si>
    <t>173</t>
  </si>
  <si>
    <t>985131111</t>
  </si>
  <si>
    <t>Očištění ploch stěn, rubu kleneb a podlah tlakovou vodou</t>
  </si>
  <si>
    <t>987262770</t>
  </si>
  <si>
    <t>"budova"</t>
  </si>
  <si>
    <t>2*(17,61+8,83)*0,30</t>
  </si>
  <si>
    <t>174</t>
  </si>
  <si>
    <t>985131211</t>
  </si>
  <si>
    <t>Očištění ploch stěn, rubu kleneb a podlah sušeným křemičitým pískem</t>
  </si>
  <si>
    <t>-771939531</t>
  </si>
  <si>
    <t>"sokl budovy"</t>
  </si>
  <si>
    <t>15,864</t>
  </si>
  <si>
    <t>175</t>
  </si>
  <si>
    <t>985131311</t>
  </si>
  <si>
    <t>Ruční dočištění ploch stěn, rubu kleneb a podlah ocelových kartáči</t>
  </si>
  <si>
    <t>-1107004625</t>
  </si>
  <si>
    <t>15,864*0,20</t>
  </si>
  <si>
    <t>176</t>
  </si>
  <si>
    <t>985139112</t>
  </si>
  <si>
    <t>Příplatek k očištění ploch za plochu do 10 m2 jednotlivě</t>
  </si>
  <si>
    <t>1540284536</t>
  </si>
  <si>
    <t>177</t>
  </si>
  <si>
    <t>985231111</t>
  </si>
  <si>
    <t>Spárování zdiva aktivovanou maltou spára hl do 40 mm dl do 6 m/m2</t>
  </si>
  <si>
    <t>-684052318</t>
  </si>
  <si>
    <t>997</t>
  </si>
  <si>
    <t>Přesun sutě</t>
  </si>
  <si>
    <t>178</t>
  </si>
  <si>
    <t>997013152</t>
  </si>
  <si>
    <t>Vnitrostaveništní doprava suti a vybouraných hmot pro budovy v do 9 m s omezením mechanizace</t>
  </si>
  <si>
    <t>855777440</t>
  </si>
  <si>
    <t>179</t>
  </si>
  <si>
    <t>997013501</t>
  </si>
  <si>
    <t>Odvoz suti a vybouraných hmot na skládku nebo meziskládku do 1 km se složením</t>
  </si>
  <si>
    <t>1642607195</t>
  </si>
  <si>
    <t>180</t>
  </si>
  <si>
    <t>997013509</t>
  </si>
  <si>
    <t>Příplatek k odvozu suti a vybouraných hmot na skládku ZKD 1 km přes 1 km</t>
  </si>
  <si>
    <t>-420793076</t>
  </si>
  <si>
    <t>122,763*10 "Přepočtené koeficientem množství</t>
  </si>
  <si>
    <t>181</t>
  </si>
  <si>
    <t>997013631</t>
  </si>
  <si>
    <t>Poplatek za uložení na skládce (skládkovné) stavebního odpadu směsného kód odpadu 17 09 04</t>
  </si>
  <si>
    <t>-1506853560</t>
  </si>
  <si>
    <t>182</t>
  </si>
  <si>
    <t>997221612</t>
  </si>
  <si>
    <t>Nakládání vybouraných hmot na dopravní prostředky pro vodorovnou dopravu</t>
  </si>
  <si>
    <t>2032237455</t>
  </si>
  <si>
    <t>998</t>
  </si>
  <si>
    <t>Přesun hmot</t>
  </si>
  <si>
    <t>183</t>
  </si>
  <si>
    <t>998017002</t>
  </si>
  <si>
    <t>Přesun hmot s omezením mechanizace pro budovy v do 12 m</t>
  </si>
  <si>
    <t>-269345139</t>
  </si>
  <si>
    <t>PSV</t>
  </si>
  <si>
    <t>Práce a dodávky PSV</t>
  </si>
  <si>
    <t>711</t>
  </si>
  <si>
    <t>Izolace proti vodě, vlhkosti a plynům</t>
  </si>
  <si>
    <t>184</t>
  </si>
  <si>
    <t>711111002</t>
  </si>
  <si>
    <t>Provedení izolace proti zemní vlhkosti vodorovné za studena lakem asfaltovým</t>
  </si>
  <si>
    <t>14083555</t>
  </si>
  <si>
    <t>"A+D"</t>
  </si>
  <si>
    <t>19,45+11,92+10,50</t>
  </si>
  <si>
    <t>185</t>
  </si>
  <si>
    <t>11163150</t>
  </si>
  <si>
    <t>lak penetrační asfaltový</t>
  </si>
  <si>
    <t>-1894785687</t>
  </si>
  <si>
    <t>41,87*0,00039 "Přepočtené koeficientem množství</t>
  </si>
  <si>
    <t>186</t>
  </si>
  <si>
    <t>711141559</t>
  </si>
  <si>
    <t>Provedení izolace proti zemní vlhkosti pásy přitavením vodorovné NAIP</t>
  </si>
  <si>
    <t>928798216</t>
  </si>
  <si>
    <t>187</t>
  </si>
  <si>
    <t>62855001</t>
  </si>
  <si>
    <t>pás asfaltový natavitelný modifikovaný SBS tl 4,0mm s vložkou z polyesterové rohože a spalitelnou PE fólií nebo jemnozrnným minerálním posypem na horním povrchu</t>
  </si>
  <si>
    <t>279018319</t>
  </si>
  <si>
    <t>41,87*1,1655 "Přepočtené koeficientem množství</t>
  </si>
  <si>
    <t>188</t>
  </si>
  <si>
    <t>711161212</t>
  </si>
  <si>
    <t>Izolace proti zemní vlhkosti nopovou fólií svislá, nopek v 8,0 mm, tl do 0,6 mm</t>
  </si>
  <si>
    <t>1586545046</t>
  </si>
  <si>
    <t>(6,60+4,45*2+1,61+8,03*2+0,70+5,13*2+5,23+2,69)*0,50</t>
  </si>
  <si>
    <t>189</t>
  </si>
  <si>
    <t>711161384</t>
  </si>
  <si>
    <t>Izolace proti zemní vlhkosti nopovou fólií ukončení provětrávací lištou</t>
  </si>
  <si>
    <t>973827451</t>
  </si>
  <si>
    <t>190</t>
  </si>
  <si>
    <t>711493111</t>
  </si>
  <si>
    <t>Izolace proti podpovrchové a tlakové vodě vodorovná těsnicí hmotou dvousložkovou na bázi cementu</t>
  </si>
  <si>
    <t>-477215983</t>
  </si>
  <si>
    <t>191</t>
  </si>
  <si>
    <t>711493121</t>
  </si>
  <si>
    <t>Izolace proti podpovrchové a tlakové vodě svislá těsnicí hmotou dvousložkovou na bázi cementu</t>
  </si>
  <si>
    <t>-422895498</t>
  </si>
  <si>
    <t>(10,34+4,94+17,70+14,44+15,66+14,74)*0,10</t>
  </si>
  <si>
    <t>192</t>
  </si>
  <si>
    <t>998711102</t>
  </si>
  <si>
    <t>Přesun hmot tonážní pro izolace proti vodě, vlhkosti a plynům v objektech v přes 6 do 12 m</t>
  </si>
  <si>
    <t>-1895383556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</si>
  <si>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</si>
  <si>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</si>
  <si>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</si>
  <si>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193</t>
  </si>
  <si>
    <t>713110811</t>
  </si>
  <si>
    <t>Odstranění tepelné izolace stropů volně kladené z vláknitých materiálů suchých tl do 100 mm</t>
  </si>
  <si>
    <t>1486581643</t>
  </si>
  <si>
    <t>Odstranění tepelné izolace stropů nebo podhledů z rohoží, pásů, dílců, desek, bloků volně kladených z vláknitých materiálů suchých, tloušťka izolace do 100 mm</t>
  </si>
  <si>
    <t>10,50+11,34</t>
  </si>
  <si>
    <t>194</t>
  </si>
  <si>
    <t>713140811</t>
  </si>
  <si>
    <t>Odstranění tepelné izolace střech nadstřešní volně kladené z vláknitých materiálů suchých tl do 100 mm</t>
  </si>
  <si>
    <t>-767644738</t>
  </si>
  <si>
    <t>Odstranění tepelné izolace střech plochých z rohoží, pásů, dílců, desek, bloků nadstřešních izolací volně položených z vláknitých materiálů suchých, tloušťka izolace do 100 mm</t>
  </si>
  <si>
    <t>195</t>
  </si>
  <si>
    <t>713151111</t>
  </si>
  <si>
    <t>Montáž izolace tepelné střech šikmých kladené volně mezi krokve rohoží, pásů, desek</t>
  </si>
  <si>
    <t>605473762</t>
  </si>
  <si>
    <t>196</t>
  </si>
  <si>
    <t>63153706</t>
  </si>
  <si>
    <t>deska tepelně izolační minerální univerzální λ=0,036-0,037 tl 100mm</t>
  </si>
  <si>
    <t>2000214339</t>
  </si>
  <si>
    <t>21,84*1,02 "Přepočtené koeficientem množství</t>
  </si>
  <si>
    <t>197</t>
  </si>
  <si>
    <t>713151121</t>
  </si>
  <si>
    <t>Montáž izolace tepelné střech šikmých kladené volně pod krokve rohoží, pásů, desek</t>
  </si>
  <si>
    <t>-442799219</t>
  </si>
  <si>
    <t>198</t>
  </si>
  <si>
    <t>63153702</t>
  </si>
  <si>
    <t>deska tepelně izolační minerální univerzální λ=0,036-0,037 tl 50mm</t>
  </si>
  <si>
    <t>-1607440678</t>
  </si>
  <si>
    <t>199</t>
  </si>
  <si>
    <t>713191132</t>
  </si>
  <si>
    <t>Montáž izolace tepelné podlah, stropů vrchem nebo střech překrytí separační fólií z PE</t>
  </si>
  <si>
    <t>-1662133490</t>
  </si>
  <si>
    <t>200</t>
  </si>
  <si>
    <t>28329036</t>
  </si>
  <si>
    <t>fólie kontaktní difuzně propustná pro doplňkovou hydroizolační vrstvu, třívrstvá mikroporézní PP 150g/m2 s integrovanou samolepící páskou</t>
  </si>
  <si>
    <t>211287847</t>
  </si>
  <si>
    <t>21,84*1,1655 "Přepočtené koeficientem množství</t>
  </si>
  <si>
    <t>201</t>
  </si>
  <si>
    <t>713463112</t>
  </si>
  <si>
    <t>Montáž izolace tepelné potrubí potrubními pouzdry bez úpravy staženými drátem 1x D přes 100 mm</t>
  </si>
  <si>
    <t>-2098916372</t>
  </si>
  <si>
    <t>202</t>
  </si>
  <si>
    <t>63154474</t>
  </si>
  <si>
    <t>pouzdro izolační potrubní z minerální vlny max. 400°C 159/50mm</t>
  </si>
  <si>
    <t>1035329899</t>
  </si>
  <si>
    <t>2,5*1,02 "Přepočtené koeficientem množství</t>
  </si>
  <si>
    <t>203</t>
  </si>
  <si>
    <t>998713102</t>
  </si>
  <si>
    <t>Přesun hmot tonážní pro izolace tepelné v objektech v přes 6 do 12 m</t>
  </si>
  <si>
    <t>-2131970193</t>
  </si>
  <si>
    <t>Přesun hmot pro izolace tepelné stanovený z hmotnosti přesunovaného materiálu vodorovná dopravní vzdálenost do 50 m v objektech výšky přes 6 m do 12 m</t>
  </si>
  <si>
    <t>721</t>
  </si>
  <si>
    <t>Zdravotechnika - vnitřní kanalizace</t>
  </si>
  <si>
    <t>204</t>
  </si>
  <si>
    <t>721242105</t>
  </si>
  <si>
    <t>Lapač střešních splavenin z PP se zápachovou klapkou a lapacím košem DN 110</t>
  </si>
  <si>
    <t>-87905741</t>
  </si>
  <si>
    <t>205</t>
  </si>
  <si>
    <t>998721102</t>
  </si>
  <si>
    <t>Přesun hmot tonážní pro vnitřní kanalizace v objektech v přes 6 do 12 m</t>
  </si>
  <si>
    <t>336544020</t>
  </si>
  <si>
    <t>Přesun hmot pro vnitřní kanalizace stanovený z hmotnosti přesunovaného materiálu vodorovná dopravní vzdálenost do 50 m v objektech výšky přes 6 do 12 m</t>
  </si>
  <si>
    <t>722</t>
  </si>
  <si>
    <t>Zdravotechnika - vnitřní vodovod</t>
  </si>
  <si>
    <t>206</t>
  </si>
  <si>
    <t>722230114</t>
  </si>
  <si>
    <t>Ventil přímý G 5/4" s odvodněním a dvěma závity</t>
  </si>
  <si>
    <t>-1379320382</t>
  </si>
  <si>
    <t>207</t>
  </si>
  <si>
    <t>722232046</t>
  </si>
  <si>
    <t>Kohout kulový přímý G 5/4" PN 42 do 185°C vnitřní závit</t>
  </si>
  <si>
    <t>1457733423</t>
  </si>
  <si>
    <t>208</t>
  </si>
  <si>
    <t>722270103</t>
  </si>
  <si>
    <t>Sestava vodoměrová závitová G 5/4"</t>
  </si>
  <si>
    <t>981190416</t>
  </si>
  <si>
    <t>"dle výpisu ZTI"</t>
  </si>
  <si>
    <t>209</t>
  </si>
  <si>
    <t>998722102</t>
  </si>
  <si>
    <t>Přesun hmot tonážní pro vnitřní vodovod v objektech v přes 6 do 12 m</t>
  </si>
  <si>
    <t>735332725</t>
  </si>
  <si>
    <t>Přesun hmot pro vnitřní vodovod stanovený z hmotnosti přesunovaného materiálu vodorovná dopravní vzdálenost do 50 m v objektech výšky přes 6 do 12 m</t>
  </si>
  <si>
    <t>724</t>
  </si>
  <si>
    <t>Zdravotechnika - strojní vybavení</t>
  </si>
  <si>
    <t>210</t>
  </si>
  <si>
    <t>724121812</t>
  </si>
  <si>
    <t>Demontáž čerpadel stojanových vodovodních hloubky do 15 m</t>
  </si>
  <si>
    <t>-1403353499</t>
  </si>
  <si>
    <t>211</t>
  </si>
  <si>
    <t>724122816</t>
  </si>
  <si>
    <t>Demontáž čerpadel ostatních ručních do G 6/4</t>
  </si>
  <si>
    <t>1626062138</t>
  </si>
  <si>
    <t>212</t>
  </si>
  <si>
    <t>724221821</t>
  </si>
  <si>
    <t>Demontáž vodáren domovních s ponorným čerpadlem nádrž do 500 litrů a hloubky do 15 m</t>
  </si>
  <si>
    <t>-2068373223</t>
  </si>
  <si>
    <t>213</t>
  </si>
  <si>
    <t>998724102</t>
  </si>
  <si>
    <t>Přesun hmot tonážní pro strojní vybavení v objektech v přes 6 do 12 m</t>
  </si>
  <si>
    <t>-236775161</t>
  </si>
  <si>
    <t>Přesun hmot pro strojní vybavení stanovený z hmotnosti přesunovaného materiálu vodorovná dopravní vzdálenost do 50 m v objektech výšky přes 6 do 12 m</t>
  </si>
  <si>
    <t>725</t>
  </si>
  <si>
    <t>Zdravotechnika - zařizovací předměty</t>
  </si>
  <si>
    <t>214</t>
  </si>
  <si>
    <t>725110812</t>
  </si>
  <si>
    <t>Demontáž klozetů suchý</t>
  </si>
  <si>
    <t>1682066276</t>
  </si>
  <si>
    <t>215</t>
  </si>
  <si>
    <t>725530811</t>
  </si>
  <si>
    <t>Demontáž ohřívač elektrický přepadový do 12 litrů</t>
  </si>
  <si>
    <t>-1362960682</t>
  </si>
  <si>
    <t>216</t>
  </si>
  <si>
    <t>998725102</t>
  </si>
  <si>
    <t>Přesun hmot tonážní pro zařizovací předměty v objektech v přes 6 do 12 m</t>
  </si>
  <si>
    <t>-1072736456</t>
  </si>
  <si>
    <t>Přesun hmot pro zařizovací předměty stanovený z hmotnosti přesunovaného materiálu vodorovná dopravní vzdálenost do 50 m v objektech výšky přes 6 do 12 m</t>
  </si>
  <si>
    <t>727</t>
  </si>
  <si>
    <t>Zdravotechnika - požární ochrana</t>
  </si>
  <si>
    <t>217</t>
  </si>
  <si>
    <t>727121109</t>
  </si>
  <si>
    <t>Protipožární manžeta D 160 mm z jedné strany dělící konstrukce požární odolnost EI 90</t>
  </si>
  <si>
    <t>-1711630349</t>
  </si>
  <si>
    <t>735</t>
  </si>
  <si>
    <t>Ústřední vytápění - otopná tělesa</t>
  </si>
  <si>
    <t>218</t>
  </si>
  <si>
    <t>735411125</t>
  </si>
  <si>
    <t>Konvektor nástěnný výšky 600 mm hloubky 60 mm délky 1200 mm výkon 873 W</t>
  </si>
  <si>
    <t>-1472239716</t>
  </si>
  <si>
    <t>4+2</t>
  </si>
  <si>
    <t>"4ks 0P03 a 04 + 2ks 0P05 a 07"</t>
  </si>
  <si>
    <t>219</t>
  </si>
  <si>
    <t>998735102</t>
  </si>
  <si>
    <t>Přesun hmot tonážní pro otopná tělesa v objektech v přes 6 do 12 m</t>
  </si>
  <si>
    <t>1470440208</t>
  </si>
  <si>
    <t>Přesun hmot pro otopná tělesa stanovený z hmotnosti přesunovaného materiálu vodorovná dopravní vzdálenost do 50 m v objektech výšky přes 6 do 12 m</t>
  </si>
  <si>
    <t>741</t>
  </si>
  <si>
    <t>Elektroinstalace - silnoproud</t>
  </si>
  <si>
    <t>220</t>
  </si>
  <si>
    <t>741110511</t>
  </si>
  <si>
    <t>Montáž lišta a kanálek vkládací šířky do 60 mm s víčkem</t>
  </si>
  <si>
    <t>-921924494</t>
  </si>
  <si>
    <t>221</t>
  </si>
  <si>
    <t>34571011</t>
  </si>
  <si>
    <t>lišta elektroinstalační vkládací 24x22mm</t>
  </si>
  <si>
    <t>-935087797</t>
  </si>
  <si>
    <t>50*1,05 "Přepočtené koeficientem množství</t>
  </si>
  <si>
    <t>222</t>
  </si>
  <si>
    <t>34571270</t>
  </si>
  <si>
    <t>kryt odbočný k liště elektroinstalační hranaté PVC 24x20mm</t>
  </si>
  <si>
    <t>577606583</t>
  </si>
  <si>
    <t>223</t>
  </si>
  <si>
    <t>741111001</t>
  </si>
  <si>
    <t>Montáž podlahových kanálů</t>
  </si>
  <si>
    <t>-1368836375</t>
  </si>
  <si>
    <t>12,30</t>
  </si>
  <si>
    <t>15,00</t>
  </si>
  <si>
    <t>224</t>
  </si>
  <si>
    <t>34571271</t>
  </si>
  <si>
    <t>kanál PUK 160X194 S1 podlahový pozink,2m</t>
  </si>
  <si>
    <t>167060078</t>
  </si>
  <si>
    <t>12,3</t>
  </si>
  <si>
    <t>"kompletní dodávka s pochozám zátěžovým víkem"</t>
  </si>
  <si>
    <t>225</t>
  </si>
  <si>
    <t>34571272</t>
  </si>
  <si>
    <t>multikanál WXL</t>
  </si>
  <si>
    <t>1063072470</t>
  </si>
  <si>
    <t>226</t>
  </si>
  <si>
    <t>34571273</t>
  </si>
  <si>
    <t>šachta 910x610x1220 s ocelým víkem</t>
  </si>
  <si>
    <t>-16318378</t>
  </si>
  <si>
    <t>227</t>
  </si>
  <si>
    <t>34571274</t>
  </si>
  <si>
    <t>šachta 910x610x915 s litinovým víkem</t>
  </si>
  <si>
    <t>-1242608885</t>
  </si>
  <si>
    <t>228</t>
  </si>
  <si>
    <t>741112001</t>
  </si>
  <si>
    <t>Montáž krabice zapuštěná plastová kruhová</t>
  </si>
  <si>
    <t>424184672</t>
  </si>
  <si>
    <t>10+10+14+6</t>
  </si>
  <si>
    <t>229</t>
  </si>
  <si>
    <t>34571525</t>
  </si>
  <si>
    <t>krabice pod omítku s víčkem a svorkovnicí, KU 68-1903 KA</t>
  </si>
  <si>
    <t>1920066221</t>
  </si>
  <si>
    <t>230</t>
  </si>
  <si>
    <t>34571526</t>
  </si>
  <si>
    <t>krabice s víčkem pod omítku, KU 68-1902 KA</t>
  </si>
  <si>
    <t>-739796297</t>
  </si>
  <si>
    <t>231</t>
  </si>
  <si>
    <t>34571527</t>
  </si>
  <si>
    <t>krabice pod omítku s víčkem a svorkovnicí, KR 97/5 KA</t>
  </si>
  <si>
    <t>2090170493</t>
  </si>
  <si>
    <t>232</t>
  </si>
  <si>
    <t>34571528</t>
  </si>
  <si>
    <t>krabice 95X95X50 TM. SEDA 8102 LA IP54</t>
  </si>
  <si>
    <t>-514982271</t>
  </si>
  <si>
    <t>233</t>
  </si>
  <si>
    <t>741112061</t>
  </si>
  <si>
    <t>Montáž krabice přístrojová zapuštěná plastová kruhová</t>
  </si>
  <si>
    <t>2056333956</t>
  </si>
  <si>
    <t>234</t>
  </si>
  <si>
    <t>34571450</t>
  </si>
  <si>
    <t>krabice pod omítku PVC přístrojová kruhová D 70mm</t>
  </si>
  <si>
    <t>-320739635</t>
  </si>
  <si>
    <t>235</t>
  </si>
  <si>
    <t>741121863</t>
  </si>
  <si>
    <t>Demontáž kabel Cu pod omítkou plný kulatý 2x4 až 6 mm2, 3x2,5 až 6 mm2, 4x2,5 až 4 mm2, 5x1,5 až 2,5 mm2</t>
  </si>
  <si>
    <t>1523947908</t>
  </si>
  <si>
    <t>236</t>
  </si>
  <si>
    <t>741122015</t>
  </si>
  <si>
    <t>Montáž kabel Cu bez ukončení uložený pod omítku plný kulatý 3x1,5 mm2 (např. CYKY)</t>
  </si>
  <si>
    <t>-85426153</t>
  </si>
  <si>
    <t>237</t>
  </si>
  <si>
    <t>34111030</t>
  </si>
  <si>
    <t>kabel instalační jádro Cu plné izolace PVC plášť PVC 450/750V (CYKY) 3x1,5mm2</t>
  </si>
  <si>
    <t>1772350421</t>
  </si>
  <si>
    <t>235*1,15 "Přepočtené koeficientem množství</t>
  </si>
  <si>
    <t>238</t>
  </si>
  <si>
    <t>741122016</t>
  </si>
  <si>
    <t>Montáž kabel Cu bez ukončení uložený pod omítku plný kulatý 3x2,5 až 6 mm2 (např. CYKY)</t>
  </si>
  <si>
    <t>120343495</t>
  </si>
  <si>
    <t>239</t>
  </si>
  <si>
    <t>34111036</t>
  </si>
  <si>
    <t>kabel instalační jádro Cu plné izolace PVC plášť PVC 450/750V (CYKY) 3x2,5mm2</t>
  </si>
  <si>
    <t>-1392058679</t>
  </si>
  <si>
    <t>175*1,15 "Přepočtené koeficientem množství</t>
  </si>
  <si>
    <t>240</t>
  </si>
  <si>
    <t>741122025</t>
  </si>
  <si>
    <t>Montáž kabel Cu bez ukončení uložený pod omítku plný kulatý 4x16 až 25 mm2 (např. CYKY)</t>
  </si>
  <si>
    <t>199709444</t>
  </si>
  <si>
    <t>241</t>
  </si>
  <si>
    <t>741122031</t>
  </si>
  <si>
    <t>Montáž kabel Cu bez ukončení uložený pod omítku plný kulatý 5x1,5 až 2,5 mm2 (např. CYKY)</t>
  </si>
  <si>
    <t>676144313</t>
  </si>
  <si>
    <t>242</t>
  </si>
  <si>
    <t>34111094</t>
  </si>
  <si>
    <t>kabel instalační jádro Cu plné izolace PVC plášť PVC 450/750V (CYKY) 5x2,5mm2</t>
  </si>
  <si>
    <t>2087139274</t>
  </si>
  <si>
    <t>25*1,15 "Přepočtené koeficientem množství</t>
  </si>
  <si>
    <t>243</t>
  </si>
  <si>
    <t>741122032</t>
  </si>
  <si>
    <t>Montáž kabel Cu bez ukončení uložený pod omítku plný kulatý 5x4 až 6 mm2 (např. CYKY)</t>
  </si>
  <si>
    <t>-442708943</t>
  </si>
  <si>
    <t>244</t>
  </si>
  <si>
    <t>34111098</t>
  </si>
  <si>
    <t>kabel instalační jádro Cu plné izolace PVC plášť PVC 450/750V (CYKY) 5x4mm2</t>
  </si>
  <si>
    <t>1095824628</t>
  </si>
  <si>
    <t>10*1,15 "Přepočtené koeficientem množství</t>
  </si>
  <si>
    <t>245</t>
  </si>
  <si>
    <t>741210001</t>
  </si>
  <si>
    <t>Montáž rozvodnice oceloplechová nebo plastová běžná do 20 kg</t>
  </si>
  <si>
    <t>-930528512</t>
  </si>
  <si>
    <t>246</t>
  </si>
  <si>
    <t>35711864</t>
  </si>
  <si>
    <t>OEZ:40591 rozvodnicová skříň RZG-N-3T42 RP 3,19kč/ks</t>
  </si>
  <si>
    <t>-1933614297</t>
  </si>
  <si>
    <t>247</t>
  </si>
  <si>
    <t>35711865</t>
  </si>
  <si>
    <t>OEZ:40590 rozvodnicová skříň RZG-N-2T40 RP 3,52kč/ks</t>
  </si>
  <si>
    <t>-250020143</t>
  </si>
  <si>
    <t>248</t>
  </si>
  <si>
    <t>35711867</t>
  </si>
  <si>
    <t>rozvaděč ner 317-0+9 / EI-S 30 /ČEZ /</t>
  </si>
  <si>
    <t>-49014435</t>
  </si>
  <si>
    <t>249</t>
  </si>
  <si>
    <t>35711868</t>
  </si>
  <si>
    <t>prázdná skříň+pilíř SS1/NK-1/DIN</t>
  </si>
  <si>
    <t>-777565720</t>
  </si>
  <si>
    <t>250</t>
  </si>
  <si>
    <t>741211823</t>
  </si>
  <si>
    <t>Demontáž rozvodnic kovových pod omítkou s krytím přes IPx4 plochou do 0,8 m2</t>
  </si>
  <si>
    <t>-432825000</t>
  </si>
  <si>
    <t>251</t>
  </si>
  <si>
    <t>741231011</t>
  </si>
  <si>
    <t>Montáž svorkovnice do rozvaděčů - stoupačková</t>
  </si>
  <si>
    <t>-1291094597</t>
  </si>
  <si>
    <t>252</t>
  </si>
  <si>
    <t>34562698</t>
  </si>
  <si>
    <t>svorkovnice stoup. obl. 95/35-1 kryta ZZ</t>
  </si>
  <si>
    <t>191433711</t>
  </si>
  <si>
    <t>253</t>
  </si>
  <si>
    <t>741310101</t>
  </si>
  <si>
    <t>Montáž vypínač (polo)zapuštěný bezšroubové připojení 1-jednopólový</t>
  </si>
  <si>
    <t>-862391642</t>
  </si>
  <si>
    <t>254</t>
  </si>
  <si>
    <t>35822789</t>
  </si>
  <si>
    <t>vypínač MSK-001-102</t>
  </si>
  <si>
    <t>1570014073</t>
  </si>
  <si>
    <t>255</t>
  </si>
  <si>
    <t>741310233</t>
  </si>
  <si>
    <t>Montáž přepínač (polo)zapuštěný šroubové připojení 6-střídavý</t>
  </si>
  <si>
    <t>60687743</t>
  </si>
  <si>
    <t>256</t>
  </si>
  <si>
    <t>34539003</t>
  </si>
  <si>
    <t>přístroj přepínače střídavého, řazení 6, 6So šroubové svorky</t>
  </si>
  <si>
    <t>-1707327307</t>
  </si>
  <si>
    <t>257</t>
  </si>
  <si>
    <t>741310239</t>
  </si>
  <si>
    <t>Montáž přepínač (polo)zapuštěný šroubové připojení 7-křížový se zapojením vodičů</t>
  </si>
  <si>
    <t>618627907</t>
  </si>
  <si>
    <t>258</t>
  </si>
  <si>
    <t>34539004</t>
  </si>
  <si>
    <t>přístroj přepínače křížového, řazení 7, 7So šroubové svorky</t>
  </si>
  <si>
    <t>1344227344</t>
  </si>
  <si>
    <t>259</t>
  </si>
  <si>
    <t>741310251</t>
  </si>
  <si>
    <t>Montáž vypínač (polo)zapuštěný šroubové připojení 1-jednopólových prostředí venkovní/mokré se zapojením vodičů</t>
  </si>
  <si>
    <t>153454482</t>
  </si>
  <si>
    <t>34539000</t>
  </si>
  <si>
    <t>přístroj spínače jednopólového, řazení 1, 1So šroubové svorky</t>
  </si>
  <si>
    <t>1885910309</t>
  </si>
  <si>
    <t>261</t>
  </si>
  <si>
    <t>741311002</t>
  </si>
  <si>
    <t>Montáž spínač soumrakový se zapojením vodičů</t>
  </si>
  <si>
    <t>-2119857023</t>
  </si>
  <si>
    <t>262</t>
  </si>
  <si>
    <t>35822790</t>
  </si>
  <si>
    <t>fotosensor SKS K SOU IP56 /728/</t>
  </si>
  <si>
    <t>-1432560391</t>
  </si>
  <si>
    <t>263</t>
  </si>
  <si>
    <t>35822791</t>
  </si>
  <si>
    <t>soumrakový spínač SOU-1/230V (bez čidla) 1582</t>
  </si>
  <si>
    <t>132029286</t>
  </si>
  <si>
    <t>264</t>
  </si>
  <si>
    <t>741313041</t>
  </si>
  <si>
    <t>Montáž zásuvka (polo)zapuštěná šroubové připojení 2P+PE se zapojením vodičů</t>
  </si>
  <si>
    <t>-722892987</t>
  </si>
  <si>
    <t>265</t>
  </si>
  <si>
    <t>34555202</t>
  </si>
  <si>
    <t>zásuvka zápustná jednonásobná chráněná, šroubové svorky</t>
  </si>
  <si>
    <t>-397407205</t>
  </si>
  <si>
    <t>266</t>
  </si>
  <si>
    <t>741320105</t>
  </si>
  <si>
    <t>Montáž jističů jednopólových nn do 25 A ve skříni</t>
  </si>
  <si>
    <t>-1796423314</t>
  </si>
  <si>
    <t>"HR 02"</t>
  </si>
  <si>
    <t>17+11</t>
  </si>
  <si>
    <t>"CTD"</t>
  </si>
  <si>
    <t>1+4+1</t>
  </si>
  <si>
    <t>"VO"</t>
  </si>
  <si>
    <t>1+3</t>
  </si>
  <si>
    <t>267</t>
  </si>
  <si>
    <t>35822109</t>
  </si>
  <si>
    <t>jistič 1pólový-charakteristika B 10A</t>
  </si>
  <si>
    <t>-539541112</t>
  </si>
  <si>
    <t>268</t>
  </si>
  <si>
    <t>35822111</t>
  </si>
  <si>
    <t>jistič 1pólový-charakteristika B 16A</t>
  </si>
  <si>
    <t>2017132255</t>
  </si>
  <si>
    <t>269</t>
  </si>
  <si>
    <t>35822112</t>
  </si>
  <si>
    <t>jistič LTN-20C-1 /OEZ:41658/</t>
  </si>
  <si>
    <t>-127941647</t>
  </si>
  <si>
    <t>270</t>
  </si>
  <si>
    <t>741320165</t>
  </si>
  <si>
    <t>Montáž jističů třípólových nn do 25 A ve skříni</t>
  </si>
  <si>
    <t>-2010722512</t>
  </si>
  <si>
    <t>2+3</t>
  </si>
  <si>
    <t>271</t>
  </si>
  <si>
    <t>35822402</t>
  </si>
  <si>
    <t>jistič 3pólový-charakteristika B 20A</t>
  </si>
  <si>
    <t>4185281</t>
  </si>
  <si>
    <t>272</t>
  </si>
  <si>
    <t>35822403</t>
  </si>
  <si>
    <t>jistič 3pólový-charakteristika B 25A</t>
  </si>
  <si>
    <t>497742341</t>
  </si>
  <si>
    <t>273</t>
  </si>
  <si>
    <t>741320175</t>
  </si>
  <si>
    <t>Montáž jističů třípólových nn do 63 A ve skříni</t>
  </si>
  <si>
    <t>834469404</t>
  </si>
  <si>
    <t>1+1</t>
  </si>
  <si>
    <t>"sszt, ctd"</t>
  </si>
  <si>
    <t>274</t>
  </si>
  <si>
    <t>35822404</t>
  </si>
  <si>
    <t>jistič 3pólový-charakteristika B 32A</t>
  </si>
  <si>
    <t>-761997022</t>
  </si>
  <si>
    <t>275</t>
  </si>
  <si>
    <t>35822592</t>
  </si>
  <si>
    <t>jistič 3-pól. L - vedení, In = 40A, bez regulace, třmen. svorky pro 2,5-95mm2</t>
  </si>
  <si>
    <t>-1076746</t>
  </si>
  <si>
    <t>276</t>
  </si>
  <si>
    <t>741321003</t>
  </si>
  <si>
    <t>Montáž proudových chráničů dvoupólových nn do 25 A ve skříni</t>
  </si>
  <si>
    <t>-449196428</t>
  </si>
  <si>
    <t>277</t>
  </si>
  <si>
    <t>35811457</t>
  </si>
  <si>
    <t>proudový chránič OFI-40-2-030A-G</t>
  </si>
  <si>
    <t>1993370795</t>
  </si>
  <si>
    <t>278</t>
  </si>
  <si>
    <t>741321043</t>
  </si>
  <si>
    <t>Montáž proudových chráničů čtyřpólových nn do 63 A ve skříni</t>
  </si>
  <si>
    <t>-1404843335</t>
  </si>
  <si>
    <t>279</t>
  </si>
  <si>
    <t>35811458</t>
  </si>
  <si>
    <t>proudový chránič 40/4/0,3 A(S) CPA440D</t>
  </si>
  <si>
    <t>1226828974</t>
  </si>
  <si>
    <t>280</t>
  </si>
  <si>
    <t>741322061</t>
  </si>
  <si>
    <t>Montáž svodiče přepětí nn typ 2 třípólových jednodílných</t>
  </si>
  <si>
    <t>-405915082</t>
  </si>
  <si>
    <t>281</t>
  </si>
  <si>
    <t>35889522</t>
  </si>
  <si>
    <t>svodič DEHNguard TNC 230/400V třída C</t>
  </si>
  <si>
    <t>863744318</t>
  </si>
  <si>
    <t>282</t>
  </si>
  <si>
    <t>741330011</t>
  </si>
  <si>
    <t>Montáž stykač stejnosměrný vestavný dvou/třípólový do 40 A</t>
  </si>
  <si>
    <t>-2025462056</t>
  </si>
  <si>
    <t>283</t>
  </si>
  <si>
    <t>35821002</t>
  </si>
  <si>
    <t>instalační stykač RSI-32-40-A230 AC</t>
  </si>
  <si>
    <t>1587782916</t>
  </si>
  <si>
    <t>284</t>
  </si>
  <si>
    <t>741330032</t>
  </si>
  <si>
    <t>Montáž stykačů střídavých vestavných jednopólových do 25 A</t>
  </si>
  <si>
    <t>1189995784</t>
  </si>
  <si>
    <t>285</t>
  </si>
  <si>
    <t>35821003</t>
  </si>
  <si>
    <t>HAG ERC125 stykač 25A, 1S, 230V AC</t>
  </si>
  <si>
    <t>-1723077541</t>
  </si>
  <si>
    <t>286</t>
  </si>
  <si>
    <t>741331032</t>
  </si>
  <si>
    <t>Montáž elektroměru třífázového bez zapojení vodičů</t>
  </si>
  <si>
    <t>-995615504</t>
  </si>
  <si>
    <t>287</t>
  </si>
  <si>
    <t>35889011</t>
  </si>
  <si>
    <t>elektroměr DTS 353-L 100A 3f.1s LCD</t>
  </si>
  <si>
    <t>51008956</t>
  </si>
  <si>
    <t>288</t>
  </si>
  <si>
    <t>35889012</t>
  </si>
  <si>
    <t>spínaný zdroj MEAN WELL DR-15-15</t>
  </si>
  <si>
    <t>140844921</t>
  </si>
  <si>
    <t>289</t>
  </si>
  <si>
    <t>35889013</t>
  </si>
  <si>
    <t>solaredge SE5000H 1 fáze, 8 až 25 modulů na string</t>
  </si>
  <si>
    <t>1156661935</t>
  </si>
  <si>
    <t>290</t>
  </si>
  <si>
    <t>741370142</t>
  </si>
  <si>
    <t>Montáž svítidlo žárovkové průmysl nástěnné na ramínku 1 zdroj s košem</t>
  </si>
  <si>
    <t>-209432303</t>
  </si>
  <si>
    <t>291</t>
  </si>
  <si>
    <t>34774012</t>
  </si>
  <si>
    <t>pechlát 62</t>
  </si>
  <si>
    <t>-287481933</t>
  </si>
  <si>
    <t>292</t>
  </si>
  <si>
    <t>741371861</t>
  </si>
  <si>
    <t>Demontáž svítidla bytového se standardní paticí zavěšeného do 0,09 m2 bez zachováním funkčnosti</t>
  </si>
  <si>
    <t>-538895009</t>
  </si>
  <si>
    <t>3+15</t>
  </si>
  <si>
    <t>293</t>
  </si>
  <si>
    <t>741372051</t>
  </si>
  <si>
    <t>Montáž svítidlo LED bytové přisazené stropní reflektorové bez čidla</t>
  </si>
  <si>
    <t>1809969060</t>
  </si>
  <si>
    <t>3+8+9+3</t>
  </si>
  <si>
    <t>294</t>
  </si>
  <si>
    <t>34774013</t>
  </si>
  <si>
    <t>svítidlo ESO2000RSKO4ND</t>
  </si>
  <si>
    <t>1218598640</t>
  </si>
  <si>
    <t>295</t>
  </si>
  <si>
    <t>34774014</t>
  </si>
  <si>
    <t>svítidlo LISA LED 24W 4000K hranaté</t>
  </si>
  <si>
    <t>199927586</t>
  </si>
  <si>
    <t>296</t>
  </si>
  <si>
    <t>34774015</t>
  </si>
  <si>
    <t>žárovkové LED 12W-100 4000K PCB+Driver FULGUR</t>
  </si>
  <si>
    <t>596051575</t>
  </si>
  <si>
    <t>297</t>
  </si>
  <si>
    <t>34774016</t>
  </si>
  <si>
    <t>svítidlo CLUMBER2-LED-1700-4K IP54</t>
  </si>
  <si>
    <t>729963004</t>
  </si>
  <si>
    <t>298</t>
  </si>
  <si>
    <t>741372821</t>
  </si>
  <si>
    <t>Demontáž svítidla průmyslového výbojkového venkovního na výložníku do 3 m bez zachováním funkčnosti</t>
  </si>
  <si>
    <t>12030331</t>
  </si>
  <si>
    <t>299</t>
  </si>
  <si>
    <t>35441076</t>
  </si>
  <si>
    <t>spojka SLV 6-25/5 smrštitelná</t>
  </si>
  <si>
    <t>-2073740741</t>
  </si>
  <si>
    <t>300</t>
  </si>
  <si>
    <t>741410021</t>
  </si>
  <si>
    <t>Montáž vodič uzemňovací pásek průřezu do 120 mm2 v městské zástavbě v zemi</t>
  </si>
  <si>
    <t>-1565582741</t>
  </si>
  <si>
    <t>301</t>
  </si>
  <si>
    <t>35442062</t>
  </si>
  <si>
    <t>pás zemnící 30x4mm FeZn</t>
  </si>
  <si>
    <t>kg</t>
  </si>
  <si>
    <t>-36952298</t>
  </si>
  <si>
    <t>45,00*0,95*1,05</t>
  </si>
  <si>
    <t>302</t>
  </si>
  <si>
    <t>741420001</t>
  </si>
  <si>
    <t>Montáž drát nebo lano hromosvodné svodové D do 10 mm s podpěrou</t>
  </si>
  <si>
    <t>935800655</t>
  </si>
  <si>
    <t>140,00+15,00</t>
  </si>
  <si>
    <t>303</t>
  </si>
  <si>
    <t>35441077</t>
  </si>
  <si>
    <t>drát D 8mm AlMgSi</t>
  </si>
  <si>
    <t>-1901623001</t>
  </si>
  <si>
    <t>140,00*0,135*1,05</t>
  </si>
  <si>
    <t>304</t>
  </si>
  <si>
    <t>35441073</t>
  </si>
  <si>
    <t>drát D 10mm FeZn</t>
  </si>
  <si>
    <t>1537750332</t>
  </si>
  <si>
    <t>15,00*0,62*1,05</t>
  </si>
  <si>
    <t>305</t>
  </si>
  <si>
    <t>35441560</t>
  </si>
  <si>
    <t>podpěra vedení FeZn na plechové střechy 110mm</t>
  </si>
  <si>
    <t>-198562982</t>
  </si>
  <si>
    <t>306</t>
  </si>
  <si>
    <t>35441415</t>
  </si>
  <si>
    <t>podpěra vedení FeZn do zdiva 150mm</t>
  </si>
  <si>
    <t>1506237025</t>
  </si>
  <si>
    <t>307</t>
  </si>
  <si>
    <t>741420022</t>
  </si>
  <si>
    <t>Montáž svorka hromosvodná se 3 a více šrouby</t>
  </si>
  <si>
    <t>1906571427</t>
  </si>
  <si>
    <t>7+5+45+20+25+10+25+5</t>
  </si>
  <si>
    <t>308</t>
  </si>
  <si>
    <t>35441925</t>
  </si>
  <si>
    <t>svorka zkušební pro lano D 6-12mm, FeZn</t>
  </si>
  <si>
    <t>-831872763</t>
  </si>
  <si>
    <t>309</t>
  </si>
  <si>
    <t>35442029</t>
  </si>
  <si>
    <t>svorka uzemnění nerez univerzální</t>
  </si>
  <si>
    <t>1456333370</t>
  </si>
  <si>
    <t>310</t>
  </si>
  <si>
    <t>35441885</t>
  </si>
  <si>
    <t>svorka spojovací pro lano D 8-10mm</t>
  </si>
  <si>
    <t>183441359</t>
  </si>
  <si>
    <t>311</t>
  </si>
  <si>
    <t>35441986</t>
  </si>
  <si>
    <t>svorka odbočovací a spojovací pro pásek 30x4 mm, FeZn</t>
  </si>
  <si>
    <t>-2146846817</t>
  </si>
  <si>
    <t>312</t>
  </si>
  <si>
    <t>35441996</t>
  </si>
  <si>
    <t>svorka odbočovací a spojovací pro spojování kruhových a páskových vodičů, FeZn</t>
  </si>
  <si>
    <t>-2111821341</t>
  </si>
  <si>
    <t>313</t>
  </si>
  <si>
    <t>35442004</t>
  </si>
  <si>
    <t>svorka na potrubí 4" - 115mm, FeZn</t>
  </si>
  <si>
    <t>1925952925</t>
  </si>
  <si>
    <t>314</t>
  </si>
  <si>
    <t>35441905</t>
  </si>
  <si>
    <t>svorka připojovací k připojení okapových žlabů</t>
  </si>
  <si>
    <t>-2030543024</t>
  </si>
  <si>
    <t>315</t>
  </si>
  <si>
    <t>741420051</t>
  </si>
  <si>
    <t>Montáž vedení hromosvodné-úhelník nebo trubka s držáky do zdiva</t>
  </si>
  <si>
    <t>-433878051</t>
  </si>
  <si>
    <t>316</t>
  </si>
  <si>
    <t>35441830</t>
  </si>
  <si>
    <t>úhelník ochranný na ochranu svodu - 1700mm, FeZn</t>
  </si>
  <si>
    <t>470732477</t>
  </si>
  <si>
    <t>317</t>
  </si>
  <si>
    <t>35441836</t>
  </si>
  <si>
    <t>držák ochranného úhelníku do zdiva, FeZn</t>
  </si>
  <si>
    <t>-1668449323</t>
  </si>
  <si>
    <t>318</t>
  </si>
  <si>
    <t>741420052</t>
  </si>
  <si>
    <t>Montáž vedení hromosvodné-úhelník nebo trubka s držáky do dřeva</t>
  </si>
  <si>
    <t>-1651508115</t>
  </si>
  <si>
    <t>319</t>
  </si>
  <si>
    <t>35441860</t>
  </si>
  <si>
    <t>svorka FeZn k jímací tyči - 4 šrouby</t>
  </si>
  <si>
    <t>962736030</t>
  </si>
  <si>
    <t>320</t>
  </si>
  <si>
    <t>35442102</t>
  </si>
  <si>
    <t>stříška ochranná dolní Cu</t>
  </si>
  <si>
    <t>-592538208</t>
  </si>
  <si>
    <t>321</t>
  </si>
  <si>
    <t>741420083</t>
  </si>
  <si>
    <t>Montáž vedení hromosvodné-štítek k označení svodu</t>
  </si>
  <si>
    <t>-76088514</t>
  </si>
  <si>
    <t>322</t>
  </si>
  <si>
    <t>35442110</t>
  </si>
  <si>
    <t>štítek plastový - čísla svodů</t>
  </si>
  <si>
    <t>-1108327436</t>
  </si>
  <si>
    <t>323</t>
  </si>
  <si>
    <t>741430001</t>
  </si>
  <si>
    <t>Montáž tyč jímací délky do 3 m na konstrukci dřevěnou</t>
  </si>
  <si>
    <t>1521424896</t>
  </si>
  <si>
    <t>324</t>
  </si>
  <si>
    <t>35441040</t>
  </si>
  <si>
    <t>tyč jímací se vrutem do dřeva 2000mm FeZn</t>
  </si>
  <si>
    <t>-1020788867</t>
  </si>
  <si>
    <t>325</t>
  </si>
  <si>
    <t>741810002</t>
  </si>
  <si>
    <t>Celková prohlídka elektrického rozvodu a zařízení do 500 000,- Kč</t>
  </si>
  <si>
    <t>-907822006</t>
  </si>
  <si>
    <t>326</t>
  </si>
  <si>
    <t>998741102</t>
  </si>
  <si>
    <t>Přesun hmot tonážní pro silnoproud v objektech v přes 6 do 12 m</t>
  </si>
  <si>
    <t>-869219536</t>
  </si>
  <si>
    <t>Přesun hmot pro silnoproud stanovený z hmotnosti přesunovaného materiálu vodorovná dopravní vzdálenost do 50 m v objektech výšky přes 6 do 12 m</t>
  </si>
  <si>
    <t>742</t>
  </si>
  <si>
    <t>Elektroinstalace - slaboproud</t>
  </si>
  <si>
    <t>327</t>
  </si>
  <si>
    <t>742110002</t>
  </si>
  <si>
    <t>Montáž trubek pro slaboproud plastových ohebných uložených pod omítku</t>
  </si>
  <si>
    <t>862239452</t>
  </si>
  <si>
    <t>"kamorový systém"</t>
  </si>
  <si>
    <t>328</t>
  </si>
  <si>
    <t>34571073</t>
  </si>
  <si>
    <t>trubka elektroinstalační ohebná z PVC (EN) 2325</t>
  </si>
  <si>
    <t>-1644454057</t>
  </si>
  <si>
    <t>45*1,05 "Přepočtené koeficientem množství</t>
  </si>
  <si>
    <t>329</t>
  </si>
  <si>
    <t>742110504</t>
  </si>
  <si>
    <t>Montáž krabic pro slaboproud zapuštěných plastových odbočných kruhových s víčkem</t>
  </si>
  <si>
    <t>1121387863</t>
  </si>
  <si>
    <t>330</t>
  </si>
  <si>
    <t>34571458</t>
  </si>
  <si>
    <t>krabice pod omítku PVC odbočná kruhová D 100mm s víčkem</t>
  </si>
  <si>
    <t>248749358</t>
  </si>
  <si>
    <t>331</t>
  </si>
  <si>
    <t>742420021</t>
  </si>
  <si>
    <t>Montáž antenního stožáru včetně upevňovacího materiálu</t>
  </si>
  <si>
    <t>-516060950</t>
  </si>
  <si>
    <t>332</t>
  </si>
  <si>
    <t>34571074</t>
  </si>
  <si>
    <t>stožár anténní př.. 42 MM ATYP AMAKO</t>
  </si>
  <si>
    <t>-113271837</t>
  </si>
  <si>
    <t>stožár anténní př. 42 MM ATYP AMAKO</t>
  </si>
  <si>
    <t>333</t>
  </si>
  <si>
    <t>34121054</t>
  </si>
  <si>
    <t>montáž vodiče sdělovacího izolovaného v trubce nebo liště - zatažení vodičů do trubek nebo lišt, úplná inslalace včetně manipulace s vodičem, prozvonění a označení, včetně pročištění trubky, otevření a zavření krabic. Bez zapojení</t>
  </si>
  <si>
    <t>-1729201875</t>
  </si>
  <si>
    <t>334</t>
  </si>
  <si>
    <t>34121056</t>
  </si>
  <si>
    <t>kabel sdělovací stíněný laminovanou Al fólií s příložným Cu drátem jádro Cu plné izolace PVC plášť PVC 100V (SYKFY) 10x2x0,5mm2</t>
  </si>
  <si>
    <t>-108660247</t>
  </si>
  <si>
    <t>44*1,2</t>
  </si>
  <si>
    <t>335</t>
  </si>
  <si>
    <t>998742102</t>
  </si>
  <si>
    <t>Přesun hmot tonážní pro slaboproud v objektech v do 12 m</t>
  </si>
  <si>
    <t>-229960992</t>
  </si>
  <si>
    <t>Přesun hmot pro slaboproud stanovený z hmotnosti přesunovaného materiálu vodorovná dopravní vzdálenost do 50 m v objektech výšky přes 6 do 12 m</t>
  </si>
  <si>
    <t>751</t>
  </si>
  <si>
    <t>Vzduchotechnika</t>
  </si>
  <si>
    <t>336</t>
  </si>
  <si>
    <t>751398012</t>
  </si>
  <si>
    <t>Mtž větrací mřížky na kruhové potrubí D do 200 mm</t>
  </si>
  <si>
    <t>1161106282</t>
  </si>
  <si>
    <t>2+1</t>
  </si>
  <si>
    <t>337</t>
  </si>
  <si>
    <t>55341427</t>
  </si>
  <si>
    <t>mřížka větrací nerezová se síťovinou 150x150mm</t>
  </si>
  <si>
    <t>753974277</t>
  </si>
  <si>
    <t>338</t>
  </si>
  <si>
    <t>55341410</t>
  </si>
  <si>
    <t>průvětrník mřížový s klapkami 150x150mm</t>
  </si>
  <si>
    <t>2044046617</t>
  </si>
  <si>
    <t>339</t>
  </si>
  <si>
    <t>751398041</t>
  </si>
  <si>
    <t>Mtž protidešťové žaluzie potrubí D do 300 mm</t>
  </si>
  <si>
    <t>-1403656271</t>
  </si>
  <si>
    <t>340</t>
  </si>
  <si>
    <t>429729011</t>
  </si>
  <si>
    <t>žaluzie protidešťová plastová s pevnými lamelami, pro potrubí D 110mm</t>
  </si>
  <si>
    <t>-336369886</t>
  </si>
  <si>
    <t>341</t>
  </si>
  <si>
    <t>751510041</t>
  </si>
  <si>
    <t>Vzduchotechnické potrubí pozink kruhové spirálně vinuté D do 100 mm</t>
  </si>
  <si>
    <t>1452283040</t>
  </si>
  <si>
    <t>342</t>
  </si>
  <si>
    <t>751510042</t>
  </si>
  <si>
    <t>Vzduchotechnické potrubí pozink kruhové spirálně vinuté D do 200 mm</t>
  </si>
  <si>
    <t>-581132408</t>
  </si>
  <si>
    <t>343</t>
  </si>
  <si>
    <t>42981430</t>
  </si>
  <si>
    <t>odbočka jednostranná osová Pz T-kus 90° D1/D2 = 150/150mm</t>
  </si>
  <si>
    <t>2045120673</t>
  </si>
  <si>
    <t>344</t>
  </si>
  <si>
    <t>42981296</t>
  </si>
  <si>
    <t>kryt koncový do roury Pz D 150mm</t>
  </si>
  <si>
    <t>-40188030</t>
  </si>
  <si>
    <t>345</t>
  </si>
  <si>
    <t>751514762</t>
  </si>
  <si>
    <t>Mtž protidešťové stříšky nebo výfukové hlavice do potrubí kruhového s přírubou D do 200 mm</t>
  </si>
  <si>
    <t>-1123501476</t>
  </si>
  <si>
    <t>346</t>
  </si>
  <si>
    <t>42974004</t>
  </si>
  <si>
    <t>stříška protidešťová s lemem Pz D 150mm</t>
  </si>
  <si>
    <t>1823013261</t>
  </si>
  <si>
    <t>347</t>
  </si>
  <si>
    <t>998751101</t>
  </si>
  <si>
    <t>Přesun hmot tonážní pro vzduchotechniku v objektech výšky do 12 m</t>
  </si>
  <si>
    <t>-1075127642</t>
  </si>
  <si>
    <t>Přesun hmot pro vzduchotechniku stanovený z hmotnosti přesunovaného materiálu vodorovná dopravní vzdálenost do 100 m v objektech výšky do 12 m</t>
  </si>
  <si>
    <t>762</t>
  </si>
  <si>
    <t>Konstrukce tesařské</t>
  </si>
  <si>
    <t>348</t>
  </si>
  <si>
    <t>762081150</t>
  </si>
  <si>
    <t>Hoblování hraněného řeziva ve staveništní dílně</t>
  </si>
  <si>
    <t>-322315833</t>
  </si>
  <si>
    <t>4,80*2*0,10*0,16</t>
  </si>
  <si>
    <t>1,00*12*0,10*0,16</t>
  </si>
  <si>
    <t>1,00*2*0,16*0,20</t>
  </si>
  <si>
    <t>1,00*2*0,14*0,14</t>
  </si>
  <si>
    <t>1,00*0,16*0,20</t>
  </si>
  <si>
    <t>6,80*8*0,12*0,16</t>
  </si>
  <si>
    <t>1,00*0,12*0,16</t>
  </si>
  <si>
    <t>4,90*4*0,12*0,16</t>
  </si>
  <si>
    <t>(6,80*4+4,90*2)*0,025*0,25</t>
  </si>
  <si>
    <t>349</t>
  </si>
  <si>
    <t>762082330</t>
  </si>
  <si>
    <t>Provedení tesařského profilování zhlaví trámu jednoduchý vnitřní půloblouk pl přes 160 do 320 cm2</t>
  </si>
  <si>
    <t>807491541</t>
  </si>
  <si>
    <t>350</t>
  </si>
  <si>
    <t>762083121</t>
  </si>
  <si>
    <t>Impregnace řeziva proti dřevokaznému hmyzu, houbám a plísním máčením třída ohrožení 1 a 2</t>
  </si>
  <si>
    <t>1897347454</t>
  </si>
  <si>
    <t>"štítové prkno 2,5x25"</t>
  </si>
  <si>
    <t>4,90*2*0,025*0,25</t>
  </si>
  <si>
    <t>6,80*4*0,025*0,25</t>
  </si>
  <si>
    <t>"krokev 12x16"</t>
  </si>
  <si>
    <t>2,20*0,12*0,16</t>
  </si>
  <si>
    <t xml:space="preserve">"pásek 13x16" </t>
  </si>
  <si>
    <t>2,10*2*0,13*0,16</t>
  </si>
  <si>
    <t>(3,30+3,50*3+4,70*2+4,90*4)*0,12*0,16</t>
  </si>
  <si>
    <t>(5,80*2+6,80+6,80*8)*0,12*0,16</t>
  </si>
  <si>
    <t>21,747+21,74*0,025+1,336</t>
  </si>
  <si>
    <t>351</t>
  </si>
  <si>
    <t>762131811</t>
  </si>
  <si>
    <t>Demontáž bednění svislých stěn z hrubých prken</t>
  </si>
  <si>
    <t>146859552</t>
  </si>
  <si>
    <t>4,00*(2,05+2,34)</t>
  </si>
  <si>
    <t>2,93*(2,05+2,34)/2*2-0,90*2,30</t>
  </si>
  <si>
    <t>(4,45*2+5,60)*3,00-(1,76*2,48*2+1,09*2,00)</t>
  </si>
  <si>
    <t>352</t>
  </si>
  <si>
    <t>762331813</t>
  </si>
  <si>
    <t>Demontáž vázaných kcí krovů z hranolů průřezové plochy do 288 cm2</t>
  </si>
  <si>
    <t>1924468351</t>
  </si>
  <si>
    <t>"SKLAD"</t>
  </si>
  <si>
    <t>5,05*2+4,80*7*2+7,50+2,80*2+3,00*10</t>
  </si>
  <si>
    <t>353</t>
  </si>
  <si>
    <t>762331912</t>
  </si>
  <si>
    <t>Vyřezání části střešní vazby průřezové plochy řeziva do 120 cm2 délky do 5 m</t>
  </si>
  <si>
    <t>480222858</t>
  </si>
  <si>
    <t>4,90*2</t>
  </si>
  <si>
    <t>354</t>
  </si>
  <si>
    <t>762331913</t>
  </si>
  <si>
    <t>Vyřezání části střešní vazby průřezové plochy řeziva do 120 cm2 délky do 8 m</t>
  </si>
  <si>
    <t>1151725730</t>
  </si>
  <si>
    <t>6,80*4</t>
  </si>
  <si>
    <t>355</t>
  </si>
  <si>
    <t>762331921</t>
  </si>
  <si>
    <t>Vyřezání části střešní vazby průřezové plochy řeziva do 224 cm2 délky do 3 m</t>
  </si>
  <si>
    <t>-286452121</t>
  </si>
  <si>
    <t>2,20</t>
  </si>
  <si>
    <t>2,10*2</t>
  </si>
  <si>
    <t>356</t>
  </si>
  <si>
    <t>762331922</t>
  </si>
  <si>
    <t>Vyřezání části střešní vazby průřezové plochy řeziva do 224 cm2 délky do 5 m</t>
  </si>
  <si>
    <t>1238692935</t>
  </si>
  <si>
    <t>(3,30+3,50*3+4,70*2+4,90*4)</t>
  </si>
  <si>
    <t>357</t>
  </si>
  <si>
    <t>762331923</t>
  </si>
  <si>
    <t>Vyřezání části střešní vazby průřezové plochy řeziva do 224 cm2 délky do 8 m</t>
  </si>
  <si>
    <t>1826997047</t>
  </si>
  <si>
    <t>(5,80*2+6,80+6,80*8)</t>
  </si>
  <si>
    <t>358</t>
  </si>
  <si>
    <t>762332131</t>
  </si>
  <si>
    <t>Montáž vázaných kcí krovů pravidelných z hraněného řeziva průřezové plochy do 120 cm2</t>
  </si>
  <si>
    <t>291100621</t>
  </si>
  <si>
    <t>4,80*2</t>
  </si>
  <si>
    <t>359</t>
  </si>
  <si>
    <t>60515111</t>
  </si>
  <si>
    <t>řezivo jehličnaté boční prkno 20-30mm</t>
  </si>
  <si>
    <t>1170105603</t>
  </si>
  <si>
    <t>9,60*0,025*0,25*1,10</t>
  </si>
  <si>
    <t>360</t>
  </si>
  <si>
    <t>762332132</t>
  </si>
  <si>
    <t>Montáž vázaných kcí krovů pravidelných z hraněného řeziva průřezové plochy do 224 cm2</t>
  </si>
  <si>
    <t>440846345</t>
  </si>
  <si>
    <t>"krokev 10x16"</t>
  </si>
  <si>
    <t>(4,80*2+4,80*12+2,80*2+1,70*2)</t>
  </si>
  <si>
    <t>"pozednice 14x14"</t>
  </si>
  <si>
    <t>5,00*2</t>
  </si>
  <si>
    <t>"kleštiny 8x16"</t>
  </si>
  <si>
    <t>(6,50*10+2,50*4)</t>
  </si>
  <si>
    <t>361</t>
  </si>
  <si>
    <t>60512130</t>
  </si>
  <si>
    <t>hranol stavební řezivo průřezu do 224cm2 do dl 6m</t>
  </si>
  <si>
    <t>1149925620</t>
  </si>
  <si>
    <t>(4,80*2+4,80*12+2,80*2+1,70*2)*0,10*0,16*1,10</t>
  </si>
  <si>
    <t>5,00*2*0,14*0,14*1,10</t>
  </si>
  <si>
    <t>(6,50*10+2,50*4)*0,08*0,16*1,10</t>
  </si>
  <si>
    <t>1,00*2</t>
  </si>
  <si>
    <t>362</t>
  </si>
  <si>
    <t>762332133</t>
  </si>
  <si>
    <t>Montáž vázaných kcí krovů pravidelných z hraněného řeziva průřezové plochy do 288 cm2</t>
  </si>
  <si>
    <t>1112171486</t>
  </si>
  <si>
    <t>"sloupek 16x16"</t>
  </si>
  <si>
    <t>2,50*2</t>
  </si>
  <si>
    <t>363</t>
  </si>
  <si>
    <t>60512135</t>
  </si>
  <si>
    <t>hranol stavební řezivo průřezu do 288cm2 do dl 6m</t>
  </si>
  <si>
    <t>-1464796479</t>
  </si>
  <si>
    <t>5,00*0,16*0,16*1,10</t>
  </si>
  <si>
    <t>364</t>
  </si>
  <si>
    <t>762332134</t>
  </si>
  <si>
    <t>Montáž vázaných kcí krovů pravidelných z hraněného řeziva průřezové plochy do 450 cm2</t>
  </si>
  <si>
    <t>-166590756</t>
  </si>
  <si>
    <t>"úžlabní krokev 16x20"</t>
  </si>
  <si>
    <t>5,50*2</t>
  </si>
  <si>
    <t>"vaznice 16x20"</t>
  </si>
  <si>
    <t>7,50</t>
  </si>
  <si>
    <t>365</t>
  </si>
  <si>
    <t>60512141</t>
  </si>
  <si>
    <t>hranol stavební řezivo průřezu do 450cm2 dl 6-8m</t>
  </si>
  <si>
    <t>-1038751516</t>
  </si>
  <si>
    <t>18,50*0,16*0,20*1,10</t>
  </si>
  <si>
    <t>366</t>
  </si>
  <si>
    <t>762332921</t>
  </si>
  <si>
    <t>Doplnění části střešní vazby hranoly průřezové plochy do 120 cm2 včetně materiálu</t>
  </si>
  <si>
    <t>-1403607789</t>
  </si>
  <si>
    <t>367</t>
  </si>
  <si>
    <t>762332922</t>
  </si>
  <si>
    <t>Doplnění části střešní vazby hranoly průřezové plochy do 224 cm2 včetně materiálu</t>
  </si>
  <si>
    <t>-521682452</t>
  </si>
  <si>
    <t>368</t>
  </si>
  <si>
    <t>762341210</t>
  </si>
  <si>
    <t>Montáž bednění střech rovných a šikmých sklonu do 60° z hrubých prken na sraz tl do 32 mm</t>
  </si>
  <si>
    <t>-1774433916</t>
  </si>
  <si>
    <t>134,5</t>
  </si>
  <si>
    <t>"budova+čekárna"</t>
  </si>
  <si>
    <t>369</t>
  </si>
  <si>
    <t>-1922625736</t>
  </si>
  <si>
    <t>134,5*0,025</t>
  </si>
  <si>
    <t>370</t>
  </si>
  <si>
    <t>762341811</t>
  </si>
  <si>
    <t>Demontáž bednění střech z prken</t>
  </si>
  <si>
    <t>-1653931760</t>
  </si>
  <si>
    <t>2,16*2,18</t>
  </si>
  <si>
    <t>371</t>
  </si>
  <si>
    <t>762342214</t>
  </si>
  <si>
    <t>Montáž laťování na střechách jednoduchých sklonu do 60° osové vzdálenosti do 360 mm</t>
  </si>
  <si>
    <t>1628173993</t>
  </si>
  <si>
    <t>184,50</t>
  </si>
  <si>
    <t>372</t>
  </si>
  <si>
    <t>762342441</t>
  </si>
  <si>
    <t>Montáž lišt trojúhelníkových nebo kontralatí na střechách sklonu do 60°</t>
  </si>
  <si>
    <t>1919603430</t>
  </si>
  <si>
    <t>108,70+287,83</t>
  </si>
  <si>
    <t>373</t>
  </si>
  <si>
    <t>60514101</t>
  </si>
  <si>
    <t>řezivo jehličnaté lať 10-25cm2</t>
  </si>
  <si>
    <t>1795490302</t>
  </si>
  <si>
    <t>(285,00+1020,00)*0,04*0,06*1,20</t>
  </si>
  <si>
    <t>(125,00+331,00)*0,04*0,06</t>
  </si>
  <si>
    <t>374</t>
  </si>
  <si>
    <t>762342811</t>
  </si>
  <si>
    <t>Demontáž laťování střech z latí osové vzdálenosti do 0,22 m</t>
  </si>
  <si>
    <t>118697452</t>
  </si>
  <si>
    <t>10,995*6,80*2</t>
  </si>
  <si>
    <t>5,05*4,80*2</t>
  </si>
  <si>
    <t>5,18*4,90*2</t>
  </si>
  <si>
    <t>375</t>
  </si>
  <si>
    <t>762395000</t>
  </si>
  <si>
    <t>Spojovací prostředky krovů, bednění, laťování, nadstřešních konstrukcí</t>
  </si>
  <si>
    <t>-3205342</t>
  </si>
  <si>
    <t>9,60*0,025*0,25</t>
  </si>
  <si>
    <t>(4,80*2+4,80*12+2,80*2+1,70*2)*0,10*0,16</t>
  </si>
  <si>
    <t>5,00*2*0,14*0,14</t>
  </si>
  <si>
    <t>(6,50*10+2,50*4)*0,08*0,16</t>
  </si>
  <si>
    <t>5,00*0,16*0,16</t>
  </si>
  <si>
    <t>18,50*0,16*0,20</t>
  </si>
  <si>
    <t>(285,00+1020,00)*0,04*0,06</t>
  </si>
  <si>
    <t>376</t>
  </si>
  <si>
    <t>762810027</t>
  </si>
  <si>
    <t>Záklop stropů z desek OSB tl 25 mm na pero a drážku šroubovaných na trámy</t>
  </si>
  <si>
    <t>-1006274078</t>
  </si>
  <si>
    <t>377</t>
  </si>
  <si>
    <t>762842231</t>
  </si>
  <si>
    <t>Montáž podbíjení střech šikmých vnějšího přesahu š přes 0,8 m z palubek</t>
  </si>
  <si>
    <t>-730847849</t>
  </si>
  <si>
    <t>12,17+43,48</t>
  </si>
  <si>
    <t>378</t>
  </si>
  <si>
    <t>61189995</t>
  </si>
  <si>
    <t>palubky smrk tl 24mm A/B</t>
  </si>
  <si>
    <t>-1061682569</t>
  </si>
  <si>
    <t>55,65*1,15 "Přepočtené koeficientem množství</t>
  </si>
  <si>
    <t>379</t>
  </si>
  <si>
    <t>762895000</t>
  </si>
  <si>
    <t>Spojovací prostředky pro montáž záklopu, stropnice a podbíjení</t>
  </si>
  <si>
    <t>298836025</t>
  </si>
  <si>
    <t>(10,50+11,34)*0,025</t>
  </si>
  <si>
    <t>55,65*0,024</t>
  </si>
  <si>
    <t>380</t>
  </si>
  <si>
    <t>998762102</t>
  </si>
  <si>
    <t>Přesun hmot tonážní pro kce tesařské v objektech v přes 6 do 12 m</t>
  </si>
  <si>
    <t>-477193571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</si>
  <si>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</si>
  <si>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</si>
  <si>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</si>
  <si>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381</t>
  </si>
  <si>
    <t>763131571</t>
  </si>
  <si>
    <t>SDK podhled deska 1xDFH2 12,5 bez izolace jednovrstvá spodní kce profil CD+UD EI 15</t>
  </si>
  <si>
    <t>1387555583</t>
  </si>
  <si>
    <t>382</t>
  </si>
  <si>
    <t>763131714</t>
  </si>
  <si>
    <t>SDK podhled základní penetrační nátěr</t>
  </si>
  <si>
    <t>-227741360</t>
  </si>
  <si>
    <t>383</t>
  </si>
  <si>
    <t>763131751</t>
  </si>
  <si>
    <t>Montáž parotěsné zábrany do SDK podhledu</t>
  </si>
  <si>
    <t>79123240</t>
  </si>
  <si>
    <t>384</t>
  </si>
  <si>
    <t>28329282</t>
  </si>
  <si>
    <t>fólie PE vyztužená Al vrstvou pro parotěsnou vrstvu 170g/m2</t>
  </si>
  <si>
    <t>-230218933</t>
  </si>
  <si>
    <t>21,84*1,1235 "Přepočtené koeficientem množství</t>
  </si>
  <si>
    <t>385</t>
  </si>
  <si>
    <t>763135102</t>
  </si>
  <si>
    <t>Montáž SDK kazetového podhledu z kazet 600x600 mm na zavěšenou polozapuštěnou nosnou konstrukci</t>
  </si>
  <si>
    <t>16667091</t>
  </si>
  <si>
    <t>19,45+11,92</t>
  </si>
  <si>
    <t>386</t>
  </si>
  <si>
    <t>59030583</t>
  </si>
  <si>
    <t>podhled kazetový bez děrování, skrytá hrana tl 10 mm 600x600mm</t>
  </si>
  <si>
    <t>1882798725</t>
  </si>
  <si>
    <t>31,37*1,05 "Přepočtené koeficientem množství</t>
  </si>
  <si>
    <t>387</t>
  </si>
  <si>
    <t>763231122</t>
  </si>
  <si>
    <t>Sádrovláknitý podhled v 65 mm deska 1x12,5 dvouvrstvá spodní kce profil CD+UD s izolací EI Z 30</t>
  </si>
  <si>
    <t>179910184</t>
  </si>
  <si>
    <t>388</t>
  </si>
  <si>
    <t>763732813</t>
  </si>
  <si>
    <t>Demontáž střešní konstrukce v do 10 m z příhradových vazníků konstrukční délky do 9 m</t>
  </si>
  <si>
    <t>600737660</t>
  </si>
  <si>
    <t>6,00*5</t>
  </si>
  <si>
    <t>389</t>
  </si>
  <si>
    <t>998763302</t>
  </si>
  <si>
    <t>Přesun hmot tonážní pro sádrokartonové konstrukce v objektech v přes 6 do 12 m</t>
  </si>
  <si>
    <t>1512016137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</si>
  <si>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</si>
  <si>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764</t>
  </si>
  <si>
    <t>Konstrukce klempířské</t>
  </si>
  <si>
    <t>390</t>
  </si>
  <si>
    <t>764001821</t>
  </si>
  <si>
    <t>Demontáž krytiny ze svitků nebo tabulí do suti</t>
  </si>
  <si>
    <t>1032026439</t>
  </si>
  <si>
    <t>3,55*2,30</t>
  </si>
  <si>
    <t>391</t>
  </si>
  <si>
    <t>764001841</t>
  </si>
  <si>
    <t>Demontáž krytiny ze šablon do suti</t>
  </si>
  <si>
    <t>306705012</t>
  </si>
  <si>
    <t>392</t>
  </si>
  <si>
    <t>764001891</t>
  </si>
  <si>
    <t>Demontáž úžlabí do suti</t>
  </si>
  <si>
    <t>-502087566</t>
  </si>
  <si>
    <t>5,50*2*2</t>
  </si>
  <si>
    <t>393</t>
  </si>
  <si>
    <t>764002841</t>
  </si>
  <si>
    <t>Demontáž oplechování horních ploch zdí a nadezdívek do suti</t>
  </si>
  <si>
    <t>-388976986</t>
  </si>
  <si>
    <t>5,60</t>
  </si>
  <si>
    <t>394</t>
  </si>
  <si>
    <t>764002851</t>
  </si>
  <si>
    <t>Demontáž oplechování parapetů do suti</t>
  </si>
  <si>
    <t>-1199400889</t>
  </si>
  <si>
    <t>1,26+1,20*5+0,42+0,52*4</t>
  </si>
  <si>
    <t>395</t>
  </si>
  <si>
    <t>764002881</t>
  </si>
  <si>
    <t>Demontáž lemování střešních prostupů do suti</t>
  </si>
  <si>
    <t>-301565089</t>
  </si>
  <si>
    <t>0,50*0,50+0,50*0,80</t>
  </si>
  <si>
    <t>396</t>
  </si>
  <si>
    <t>764004801</t>
  </si>
  <si>
    <t>Demontáž podokapního žlabu do suti</t>
  </si>
  <si>
    <t>1332148661</t>
  </si>
  <si>
    <t>5,00</t>
  </si>
  <si>
    <t>3,55</t>
  </si>
  <si>
    <t>5,05*2</t>
  </si>
  <si>
    <t>"hlavní budova"</t>
  </si>
  <si>
    <t>2,015+2,285+0,77+5,18*2+2,66</t>
  </si>
  <si>
    <t>397</t>
  </si>
  <si>
    <t>764004861</t>
  </si>
  <si>
    <t>Demontáž svodu do suti</t>
  </si>
  <si>
    <t>1457174845</t>
  </si>
  <si>
    <t>2,30</t>
  </si>
  <si>
    <t>3,50*2</t>
  </si>
  <si>
    <t>3,80*4</t>
  </si>
  <si>
    <t>398</t>
  </si>
  <si>
    <t>764212607</t>
  </si>
  <si>
    <t>Oplechování úžlabí z Pz s povrchovou úpravou rš 670 mm</t>
  </si>
  <si>
    <t>-1770817924</t>
  </si>
  <si>
    <t>20,42</t>
  </si>
  <si>
    <t>399</t>
  </si>
  <si>
    <t>764212634</t>
  </si>
  <si>
    <t>Oplechování štítu závětrnou lištou z Pz s povrchovou úpravou rš 330 mm</t>
  </si>
  <si>
    <t>566644980</t>
  </si>
  <si>
    <t>6,80*2*2+4,90*2*2</t>
  </si>
  <si>
    <t>400</t>
  </si>
  <si>
    <t>764212661</t>
  </si>
  <si>
    <t>Oplechování rovné okapové hrany z Pz s povrchovou úpravou rš 150 mm</t>
  </si>
  <si>
    <t>-674915949</t>
  </si>
  <si>
    <t>401</t>
  </si>
  <si>
    <t>764216641</t>
  </si>
  <si>
    <t>Oplechování rovných parapetů celoplošně lepené z Pz s povrchovou úpravou rš 150 mm</t>
  </si>
  <si>
    <t>1477474308</t>
  </si>
  <si>
    <t>1,31+0,47+1,25*4+0,57*4</t>
  </si>
  <si>
    <t>402</t>
  </si>
  <si>
    <t>764314612</t>
  </si>
  <si>
    <t>Lemování prostupů střech s krytinou skládanou nebo plechovou bez lišty z Pz s povrchovou úpravou</t>
  </si>
  <si>
    <t>234676087</t>
  </si>
  <si>
    <t>0,50*0,50</t>
  </si>
  <si>
    <t>403</t>
  </si>
  <si>
    <t>764316623</t>
  </si>
  <si>
    <t>Lemování ventilačních nástavců z Pz s povrch úpravou na skládané krytině D do 150 mm</t>
  </si>
  <si>
    <t>-744898154</t>
  </si>
  <si>
    <t>404</t>
  </si>
  <si>
    <t>764511602</t>
  </si>
  <si>
    <t>Žlab podokapní půlkruhový z Pz s povrchovou úpravou rš 330 mm</t>
  </si>
  <si>
    <t>936841535</t>
  </si>
  <si>
    <t>25,34</t>
  </si>
  <si>
    <t>405</t>
  </si>
  <si>
    <t>764511622</t>
  </si>
  <si>
    <t>Roh nebo kout půlkruhového podokapního žlabu z Pz s povrchovou úpravou rš 330 mm</t>
  </si>
  <si>
    <t>-1101599794</t>
  </si>
  <si>
    <t>406</t>
  </si>
  <si>
    <t>764511642</t>
  </si>
  <si>
    <t>Kotlík oválný (trychtýřový) pro podokapní žlaby z Pz s povrchovou úpravou 330/100 mm</t>
  </si>
  <si>
    <t>1062720256</t>
  </si>
  <si>
    <t>407</t>
  </si>
  <si>
    <t>764518622</t>
  </si>
  <si>
    <t>Svody kruhové včetně objímek, kolen, odskoků z Pz s povrchovou úpravou průměru 100 mm</t>
  </si>
  <si>
    <t>-1189615505</t>
  </si>
  <si>
    <t>3,90*4</t>
  </si>
  <si>
    <t>408</t>
  </si>
  <si>
    <t>998764102</t>
  </si>
  <si>
    <t>Přesun hmot tonážní pro konstrukce klempířské v objektech v přes 6 do 12 m</t>
  </si>
  <si>
    <t>450806968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</si>
  <si>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</si>
  <si>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</si>
  <si>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</si>
  <si>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409</t>
  </si>
  <si>
    <t>765111821</t>
  </si>
  <si>
    <t>Demontáž krytiny keramické hladké sklonu do 30° na sucho do suti</t>
  </si>
  <si>
    <t>2031095835</t>
  </si>
  <si>
    <t>410</t>
  </si>
  <si>
    <t>765111831</t>
  </si>
  <si>
    <t>Příplatek k demontáži krytiny keramické hladké do suti za sklon přes 30°</t>
  </si>
  <si>
    <t>-721261474</t>
  </si>
  <si>
    <t>411</t>
  </si>
  <si>
    <t>765111861</t>
  </si>
  <si>
    <t>Demontáž krytiny keramické hřebenů a nároží sklonu do 30° na sucho do suti</t>
  </si>
  <si>
    <t>-1922718048</t>
  </si>
  <si>
    <t>25,61</t>
  </si>
  <si>
    <t>412</t>
  </si>
  <si>
    <t>765111881</t>
  </si>
  <si>
    <t>Příplatek k demontáži krytiny keramické hřebenů a nároží z prejzů do suti za sklon přes 30°</t>
  </si>
  <si>
    <t>-118245374</t>
  </si>
  <si>
    <t>413</t>
  </si>
  <si>
    <t>765113712</t>
  </si>
  <si>
    <t>Krytina keramická lemování prostupů těsnicím pásem plochy jednotlivě do 0,5 m2</t>
  </si>
  <si>
    <t>717318465</t>
  </si>
  <si>
    <t>414</t>
  </si>
  <si>
    <t>765113911</t>
  </si>
  <si>
    <t>Příplatek ke krytině keramické za sklon přes 30° do 40°</t>
  </si>
  <si>
    <t>1743272000</t>
  </si>
  <si>
    <t>415</t>
  </si>
  <si>
    <t>765114021</t>
  </si>
  <si>
    <t>Krytina keramická bobrovka režná šupinové krytí sklonu do 30° na sucho</t>
  </si>
  <si>
    <t>-590511507</t>
  </si>
  <si>
    <t>416</t>
  </si>
  <si>
    <t>765114311</t>
  </si>
  <si>
    <t>Krytina keramická bobrovka hřeben z hřebenáčů režných na sucho s větracím pásem olověným</t>
  </si>
  <si>
    <t>575421763</t>
  </si>
  <si>
    <t>417</t>
  </si>
  <si>
    <t>765115021</t>
  </si>
  <si>
    <t>Montáž keramické speciální tašky (větrací, protisněhové, prostupové) bobrovky na sucho</t>
  </si>
  <si>
    <t>-381112683</t>
  </si>
  <si>
    <t>"protisněhové"</t>
  </si>
  <si>
    <t>184,50*1,80</t>
  </si>
  <si>
    <t>"odvětrávací"</t>
  </si>
  <si>
    <t>"prostup"</t>
  </si>
  <si>
    <t>418</t>
  </si>
  <si>
    <t>59660026</t>
  </si>
  <si>
    <t>taška bobrovka režná větrací</t>
  </si>
  <si>
    <t>-699648988</t>
  </si>
  <si>
    <t>"(42*1,845)"</t>
  </si>
  <si>
    <t>419</t>
  </si>
  <si>
    <t>59660241</t>
  </si>
  <si>
    <t>hák protisněhový keramické hladké krytiny</t>
  </si>
  <si>
    <t>1204406791</t>
  </si>
  <si>
    <t>420</t>
  </si>
  <si>
    <t>59660252</t>
  </si>
  <si>
    <t>taška prostupová kovová pro keramickou krytinu bobrovka</t>
  </si>
  <si>
    <t>-802195440</t>
  </si>
  <si>
    <t>"větrací komplet - systém výrobce"</t>
  </si>
  <si>
    <t>421</t>
  </si>
  <si>
    <t>59660254</t>
  </si>
  <si>
    <t>nástavec pro anténu kovový D 28-74mm</t>
  </si>
  <si>
    <t>2077978092</t>
  </si>
  <si>
    <t>"anténní komplet - systém výrobce"</t>
  </si>
  <si>
    <t>422</t>
  </si>
  <si>
    <t>765115302</t>
  </si>
  <si>
    <t>Montáž střešního výlezu plochy jednotlivě přes 0,25 m2 pro keramickou krytinu</t>
  </si>
  <si>
    <t>-1479178873</t>
  </si>
  <si>
    <t>423</t>
  </si>
  <si>
    <t>55351066</t>
  </si>
  <si>
    <t>výlez střešní 60x60cm</t>
  </si>
  <si>
    <t>964459601</t>
  </si>
  <si>
    <t>424</t>
  </si>
  <si>
    <t>765115351</t>
  </si>
  <si>
    <t>Montáž střešní stoupací plošiny délky do 400 mm pro keramickou krytinu</t>
  </si>
  <si>
    <t>-76285535</t>
  </si>
  <si>
    <t>425</t>
  </si>
  <si>
    <t>59660034</t>
  </si>
  <si>
    <t>stoupací komplet rovný pro keramickou krytinu rošt š 250mm d 400mm</t>
  </si>
  <si>
    <t>sada</t>
  </si>
  <si>
    <t>1220081952</t>
  </si>
  <si>
    <t>426</t>
  </si>
  <si>
    <t>765115352</t>
  </si>
  <si>
    <t>Montáž střešní stoupací plošiny délky do 800 mm pro keramickou krytinu</t>
  </si>
  <si>
    <t>-144122970</t>
  </si>
  <si>
    <t>427</t>
  </si>
  <si>
    <t>59660007</t>
  </si>
  <si>
    <t>stoupací komplet rovný pro keramickou krytinu rošt š 250mm d 800mm</t>
  </si>
  <si>
    <t>735576254</t>
  </si>
  <si>
    <t>428</t>
  </si>
  <si>
    <t>765151801</t>
  </si>
  <si>
    <t>Demontáž krytiny bitumenové ze šindelů do suti</t>
  </si>
  <si>
    <t>-1519395606</t>
  </si>
  <si>
    <t>2,16*2,30</t>
  </si>
  <si>
    <t>429</t>
  </si>
  <si>
    <t>765191021</t>
  </si>
  <si>
    <t>Montáž pojistné hydroizolační nebo parotěsné fólie kladené ve sklonu přes 20° s lepenými spoji na krokve</t>
  </si>
  <si>
    <t>-43381026</t>
  </si>
  <si>
    <t>430</t>
  </si>
  <si>
    <t>WNR.6100047</t>
  </si>
  <si>
    <t>Tondach FOL Mono DT - 180 g/m2 (+ integrované lepící pásky)</t>
  </si>
  <si>
    <t>-1958941138</t>
  </si>
  <si>
    <t>431</t>
  </si>
  <si>
    <t>765192811</t>
  </si>
  <si>
    <t>Demontáž střešního výlezu jakkékoliv plochy</t>
  </si>
  <si>
    <t>-1911788211</t>
  </si>
  <si>
    <t>432</t>
  </si>
  <si>
    <t>998765102</t>
  </si>
  <si>
    <t>Přesun hmot tonážní pro krytiny skládané v objektech v přes 6 do 12 m</t>
  </si>
  <si>
    <t>-224837546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</si>
  <si>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</si>
  <si>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</si>
  <si>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</si>
  <si>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433</t>
  </si>
  <si>
    <t>766111820</t>
  </si>
  <si>
    <t>Demontáž truhlářských stěn dřevěných plných</t>
  </si>
  <si>
    <t>-1746848382</t>
  </si>
  <si>
    <t>2,16*(2,30+2,48)</t>
  </si>
  <si>
    <t>2,18*(2,30+2,48)/2-0,70*2,00</t>
  </si>
  <si>
    <t>434</t>
  </si>
  <si>
    <t>766412214</t>
  </si>
  <si>
    <t>Montáž obložení stěn plochy přes 1 m2 palubkami z měkkého dřeva přes 100 mm</t>
  </si>
  <si>
    <t>1461512140</t>
  </si>
  <si>
    <t>(4,45*2+5,60)*3,50</t>
  </si>
  <si>
    <t>2*(4,20+2,45)*3,50</t>
  </si>
  <si>
    <t>-(1,65*2,25+2,00*2,25*2)</t>
  </si>
  <si>
    <t>435</t>
  </si>
  <si>
    <t>61189996</t>
  </si>
  <si>
    <t>palubky borovice tl 27mm A/B</t>
  </si>
  <si>
    <t>1775695269</t>
  </si>
  <si>
    <t>84,587*1,15 "Přepočtené koeficientem množství</t>
  </si>
  <si>
    <t>436</t>
  </si>
  <si>
    <t>766417211</t>
  </si>
  <si>
    <t>Montáž obložení stěn podkladového roštu</t>
  </si>
  <si>
    <t>-1048366124</t>
  </si>
  <si>
    <t>2*(4,20+2,45)*3,50*2</t>
  </si>
  <si>
    <t>437</t>
  </si>
  <si>
    <t>60514112</t>
  </si>
  <si>
    <t>řezivo jehličnaté lať surová dl 4m</t>
  </si>
  <si>
    <t>-597974580</t>
  </si>
  <si>
    <t>194,60*0,04*0,06*1,10</t>
  </si>
  <si>
    <t>438</t>
  </si>
  <si>
    <t>766621212</t>
  </si>
  <si>
    <t>Montáž dřevěných oken plochy přes 1 m2 otevíravých výšky do 2,5 m s rámem do zdiva</t>
  </si>
  <si>
    <t>-1118000148</t>
  </si>
  <si>
    <t>1,20*1,60+1,26*1,70</t>
  </si>
  <si>
    <t>1,20*1,60*3</t>
  </si>
  <si>
    <t>439</t>
  </si>
  <si>
    <t>61110012</t>
  </si>
  <si>
    <t>okno dřevěné otevíravé/sklopné dvojsklo přes plochu 1m2 v 1,5-2,5m</t>
  </si>
  <si>
    <t>1948745584</t>
  </si>
  <si>
    <t>440</t>
  </si>
  <si>
    <t>61110013</t>
  </si>
  <si>
    <t>okno dřevěné otevíravé/sklopné dvojsklo přes plochu 1m2 v 1,5-2,5m - bezpečnostní třída P5A</t>
  </si>
  <si>
    <t>1150250532</t>
  </si>
  <si>
    <t>441</t>
  </si>
  <si>
    <t>766621622</t>
  </si>
  <si>
    <t>Montáž dřevěných oken plochy do 1 m2 zdvojených otevíravých do zdiva</t>
  </si>
  <si>
    <t>548712081</t>
  </si>
  <si>
    <t>442</t>
  </si>
  <si>
    <t>61110008</t>
  </si>
  <si>
    <t>okno dřevěné otevíravé/sklopné dvojsklo do plochy 1m2</t>
  </si>
  <si>
    <t>436534570</t>
  </si>
  <si>
    <t>443</t>
  </si>
  <si>
    <t>766660001</t>
  </si>
  <si>
    <t>Montáž dveřních křídel otvíravých jednokřídlových š do 0,8 m do ocelové zárubně</t>
  </si>
  <si>
    <t>-1664374488</t>
  </si>
  <si>
    <t>2+1+1</t>
  </si>
  <si>
    <t>444</t>
  </si>
  <si>
    <t>61162012</t>
  </si>
  <si>
    <t>dveře jednokřídlé voštinové povrch fóliový plné 600x1970-2100mm</t>
  </si>
  <si>
    <t>1622660064</t>
  </si>
  <si>
    <t>445</t>
  </si>
  <si>
    <t>61162013</t>
  </si>
  <si>
    <t>dveře jednokřídlé voštinové povrch fóliový plné 700x1970-2100mm</t>
  </si>
  <si>
    <t>-1702138183</t>
  </si>
  <si>
    <t>446</t>
  </si>
  <si>
    <t>61162014</t>
  </si>
  <si>
    <t>dveře jednokřídlé voštinové povrch fóliový plné 800x1970-2100mm</t>
  </si>
  <si>
    <t>-2128665253</t>
  </si>
  <si>
    <t>447</t>
  </si>
  <si>
    <t>766660021</t>
  </si>
  <si>
    <t>Montáž dveřních křídel otvíravých jednokřídlových š do 0,8 m požárních do ocelové zárubně</t>
  </si>
  <si>
    <t>-462858563</t>
  </si>
  <si>
    <t>448</t>
  </si>
  <si>
    <t>61162037</t>
  </si>
  <si>
    <t>dveře jednokřídlé dřevotřískové protipožární EI (EW) 30 D3 povrch fóliový plné 700x1970-2100mm</t>
  </si>
  <si>
    <t>-1264750722</t>
  </si>
  <si>
    <t>449</t>
  </si>
  <si>
    <t>61162038</t>
  </si>
  <si>
    <t>dveře jednokřídlé dřevotřískové protipožární EI (EW) 30 D3 povrch fóliový plné 800x1970-2100mm</t>
  </si>
  <si>
    <t>1473248652</t>
  </si>
  <si>
    <t>450</t>
  </si>
  <si>
    <t>766660411</t>
  </si>
  <si>
    <t>Montáž vchodových dveří jednokřídlových bez nadsvětlíku do zdiva</t>
  </si>
  <si>
    <t>-1648240004</t>
  </si>
  <si>
    <t>451</t>
  </si>
  <si>
    <t>61173206</t>
  </si>
  <si>
    <t>dveře jednokřídlé dřevěné kazetové max rozměru otvoru 3,3m2 bezpečnostní třídy RC3 s informačním označením</t>
  </si>
  <si>
    <t>1092424273</t>
  </si>
  <si>
    <t>1,18*2,15</t>
  </si>
  <si>
    <t>452</t>
  </si>
  <si>
    <t>766660451</t>
  </si>
  <si>
    <t>Montáž vchodových dveří dvoukřídlových bez nadsvětlíku do zdiva</t>
  </si>
  <si>
    <t>1733536605</t>
  </si>
  <si>
    <t>453</t>
  </si>
  <si>
    <t>61173000</t>
  </si>
  <si>
    <t>vrata dřevěná dvoukřídlá 1,65x2,25m</t>
  </si>
  <si>
    <t>1494135423</t>
  </si>
  <si>
    <t>454</t>
  </si>
  <si>
    <t>766660717</t>
  </si>
  <si>
    <t>Montáž dveřních křídel samozavírače na ocelovou zárubeň</t>
  </si>
  <si>
    <t>1250700169</t>
  </si>
  <si>
    <t>455</t>
  </si>
  <si>
    <t>54917260</t>
  </si>
  <si>
    <t>samozavírač dveří hydraulický K214 č.13 zlatá bronz</t>
  </si>
  <si>
    <t>18499419</t>
  </si>
  <si>
    <t>456</t>
  </si>
  <si>
    <t>766660731</t>
  </si>
  <si>
    <t>Montáž dveřního bezpečnostního kování - zámku</t>
  </si>
  <si>
    <t>1050209916</t>
  </si>
  <si>
    <t>457</t>
  </si>
  <si>
    <t>54924006</t>
  </si>
  <si>
    <t>zámek zadlabací 190/140/20 P cylinder</t>
  </si>
  <si>
    <t>-1412290730</t>
  </si>
  <si>
    <t>458</t>
  </si>
  <si>
    <t>54964150</t>
  </si>
  <si>
    <t>vložka zámková cylindrická oboustranná+4 klíče</t>
  </si>
  <si>
    <t>1817400966</t>
  </si>
  <si>
    <t>459</t>
  </si>
  <si>
    <t>766660733</t>
  </si>
  <si>
    <t>Montáž dveřního bezpečnostního kování - štítku s klikou</t>
  </si>
  <si>
    <t>-262675727</t>
  </si>
  <si>
    <t>460</t>
  </si>
  <si>
    <t>54914610</t>
  </si>
  <si>
    <t>kování dveřní vrchní klika včetně rozet a montážního materiálu R BB nerez PK</t>
  </si>
  <si>
    <t>-527448716</t>
  </si>
  <si>
    <t>461</t>
  </si>
  <si>
    <t>766682122</t>
  </si>
  <si>
    <t>Montáž zárubní obložkových pro dveře dvoukřídlové tl stěny přes 170 do 350 mm</t>
  </si>
  <si>
    <t>-136965653</t>
  </si>
  <si>
    <t>462</t>
  </si>
  <si>
    <t>61182330</t>
  </si>
  <si>
    <t>zárubeň dvoukřídlá obložková s laminátovým povrchem tl stěny 160-250mm rozměru 1250-1850/1970, 2100mm</t>
  </si>
  <si>
    <t>34362782</t>
  </si>
  <si>
    <t>463</t>
  </si>
  <si>
    <t>998766102</t>
  </si>
  <si>
    <t>Přesun hmot tonážní pro kce truhlářské v objektech v přes 6 do 12 m</t>
  </si>
  <si>
    <t>582537162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</si>
  <si>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</si>
  <si>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</si>
  <si>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</si>
  <si>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464</t>
  </si>
  <si>
    <t>767122112</t>
  </si>
  <si>
    <t>Montáž stěn s výplní z drátěné sítě, svařované</t>
  </si>
  <si>
    <t>-2122825632</t>
  </si>
  <si>
    <t>2,92*3,00</t>
  </si>
  <si>
    <t>465</t>
  </si>
  <si>
    <t>549163541</t>
  </si>
  <si>
    <t>příčka drátěná s dveřmi</t>
  </si>
  <si>
    <t>kpl</t>
  </si>
  <si>
    <t>1816444222</t>
  </si>
  <si>
    <t>"zinkováno"</t>
  </si>
  <si>
    <t>466</t>
  </si>
  <si>
    <t>767134801</t>
  </si>
  <si>
    <t>Demontáž oplechování stěn nýtovaných</t>
  </si>
  <si>
    <t>688589717</t>
  </si>
  <si>
    <t>3,55*(2,10+2,35)</t>
  </si>
  <si>
    <t>2,00*(2,10+2,35)/2*2-1,50*2,10</t>
  </si>
  <si>
    <t>467</t>
  </si>
  <si>
    <t>767492802</t>
  </si>
  <si>
    <t>Demontáž fasádního jednosměrného svislého roštu</t>
  </si>
  <si>
    <t>846082359</t>
  </si>
  <si>
    <t>468</t>
  </si>
  <si>
    <t>767610125</t>
  </si>
  <si>
    <t>Montáž oken kovových jednoduchých otevíravých do zdiva plochy do 0,6 m2</t>
  </si>
  <si>
    <t>630669970</t>
  </si>
  <si>
    <t>0,21*0,60*2</t>
  </si>
  <si>
    <t>469</t>
  </si>
  <si>
    <t>553410081</t>
  </si>
  <si>
    <t>okno ocelové otevíravé/sklopné tahokov do plochy 1m2</t>
  </si>
  <si>
    <t>1841668834</t>
  </si>
  <si>
    <t>470</t>
  </si>
  <si>
    <t>767661811</t>
  </si>
  <si>
    <t>Demontáž mříží pevných nebo otevíravých</t>
  </si>
  <si>
    <t>-733195191</t>
  </si>
  <si>
    <t>471</t>
  </si>
  <si>
    <t>767893816</t>
  </si>
  <si>
    <t>Demontáž stříšek nad vstupy s výplní z plechu</t>
  </si>
  <si>
    <t>1932337479</t>
  </si>
  <si>
    <t>472</t>
  </si>
  <si>
    <t>767995115</t>
  </si>
  <si>
    <t>Montáž atypických zámečnických konstrukcí hm přes 50 do 100 kg</t>
  </si>
  <si>
    <t>1536556638</t>
  </si>
  <si>
    <t>Montáž ostatních atypických zámečnických konstrukcí hmotnosti přes 50 do 100 kg</t>
  </si>
  <si>
    <t>473</t>
  </si>
  <si>
    <t>55800114</t>
  </si>
  <si>
    <t>smaltovaná cedule - číslo popisné</t>
  </si>
  <si>
    <t>1219744848</t>
  </si>
  <si>
    <t>474</t>
  </si>
  <si>
    <t>54441001</t>
  </si>
  <si>
    <t>tabule označení názvu "Slapy" dle TNŽ 736390 (Nápisy názvů stanic a zastávek) v pozinkovaném rámu s piktogramem</t>
  </si>
  <si>
    <t>684778615</t>
  </si>
  <si>
    <t>475</t>
  </si>
  <si>
    <t>55441002</t>
  </si>
  <si>
    <t>tabule označení názvu "Slapy" dle TNŽ 736390 (Nápisy názvů stanic a zastávek) v pozinkovaném ránu</t>
  </si>
  <si>
    <t>650364511</t>
  </si>
  <si>
    <t>476</t>
  </si>
  <si>
    <t>55141000</t>
  </si>
  <si>
    <t>směrová tabule</t>
  </si>
  <si>
    <t>-144417138</t>
  </si>
  <si>
    <t>477</t>
  </si>
  <si>
    <t>55147000</t>
  </si>
  <si>
    <t>výstražná cedule "Nevstupujte do kolejiště před zastavením vlaku"</t>
  </si>
  <si>
    <t>-1343238016</t>
  </si>
  <si>
    <t>478</t>
  </si>
  <si>
    <t>767996801</t>
  </si>
  <si>
    <t>Demontáž atypických zámečnických konstrukcí rozebráním hmotnosti jednotlivých dílů do 50 kg</t>
  </si>
  <si>
    <t>-197935225</t>
  </si>
  <si>
    <t>"cedule, konzole, výložníky"</t>
  </si>
  <si>
    <t>80,00</t>
  </si>
  <si>
    <t>479</t>
  </si>
  <si>
    <t>998767102</t>
  </si>
  <si>
    <t>Přesun hmot tonážní pro zámečnické konstrukce v objektech v přes 6 do 12 m</t>
  </si>
  <si>
    <t>-1517369669</t>
  </si>
  <si>
    <t>Přesun hmot pro zámečnické konstrukce stanovený z hmotnosti přesunovaného materiálu vodorovná dopravní vzdálenost do 50 m v objektech výšky přes 6 do 12 m</t>
  </si>
  <si>
    <t>771</t>
  </si>
  <si>
    <t>Podlahy z dlaždic</t>
  </si>
  <si>
    <t>480</t>
  </si>
  <si>
    <t>771111011</t>
  </si>
  <si>
    <t>Vysátí podkladu před pokládkou dlažby</t>
  </si>
  <si>
    <t>-964584965</t>
  </si>
  <si>
    <t>481</t>
  </si>
  <si>
    <t>771121011</t>
  </si>
  <si>
    <t>Nátěr penetrační na podlahu</t>
  </si>
  <si>
    <t>131532570</t>
  </si>
  <si>
    <t>482</t>
  </si>
  <si>
    <t>771151011</t>
  </si>
  <si>
    <t>Samonivelační stěrka podlah pevnosti 20 MPa tl 3 mm</t>
  </si>
  <si>
    <t>253480695</t>
  </si>
  <si>
    <t>483</t>
  </si>
  <si>
    <t>771474112</t>
  </si>
  <si>
    <t>Montáž soklů z dlaždic keramických rovných flexibilní lepidlo v do 90 mm</t>
  </si>
  <si>
    <t>1657358815</t>
  </si>
  <si>
    <t>(10,34+4,94+17,70+14,44+15,66+14,74)</t>
  </si>
  <si>
    <t>484</t>
  </si>
  <si>
    <t>771571810</t>
  </si>
  <si>
    <t>Demontáž podlah z dlaždic keramických kladených do malty</t>
  </si>
  <si>
    <t>-1706345893</t>
  </si>
  <si>
    <t>1,20*1,99</t>
  </si>
  <si>
    <t>485</t>
  </si>
  <si>
    <t>771574112</t>
  </si>
  <si>
    <t>Montáž podlah keramických hladkých lepených flexibilním lepidlem do 12 ks/ m2</t>
  </si>
  <si>
    <t>1401598113</t>
  </si>
  <si>
    <t>486</t>
  </si>
  <si>
    <t>59761434</t>
  </si>
  <si>
    <t>dlažba keramická slinutá hladká do interiéru i exteriéru pro vysoké mechanické namáhání přes 9 do 12ks/m2</t>
  </si>
  <si>
    <t>37974183</t>
  </si>
  <si>
    <t>64,99*1,10</t>
  </si>
  <si>
    <t>77,82*0,07*1,10</t>
  </si>
  <si>
    <t>487</t>
  </si>
  <si>
    <t>771577111</t>
  </si>
  <si>
    <t>Příplatek k montáži podlah keramických lepených flexibilním lepidlem za plochu do 5 m2</t>
  </si>
  <si>
    <t>311752105</t>
  </si>
  <si>
    <t>4,62+1,36</t>
  </si>
  <si>
    <t>488</t>
  </si>
  <si>
    <t>771577113</t>
  </si>
  <si>
    <t>Příplatek k montáži podlah keramických lepených flexibilním lepidlem za spárování bílým cementem</t>
  </si>
  <si>
    <t>-1276889043</t>
  </si>
  <si>
    <t>489</t>
  </si>
  <si>
    <t>998771102</t>
  </si>
  <si>
    <t>Přesun hmot tonážní pro podlahy z dlaždic v objektech v přes 6 do 12 m</t>
  </si>
  <si>
    <t>1363074717</t>
  </si>
  <si>
    <t>Přesun hmot pro podlahy z dlaždic stanovený z hmotnosti přesunovaného materiálu vodorovná dopravní vzdálenost do 50 m v objektech výšky přes 6 do 12 m</t>
  </si>
  <si>
    <t>772</t>
  </si>
  <si>
    <t>Podlahy z kamene</t>
  </si>
  <si>
    <t>490</t>
  </si>
  <si>
    <t>772521150</t>
  </si>
  <si>
    <t>Kladení dlažby z kamene z pravoúhlých desek a dlaždic do malty tl přes 30 do 50 mm</t>
  </si>
  <si>
    <t>-61529147</t>
  </si>
  <si>
    <t>(6,60+1,61+4,45+8,03+0,70+5,13+2,09)*0,50</t>
  </si>
  <si>
    <t>491</t>
  </si>
  <si>
    <t>58381121</t>
  </si>
  <si>
    <t>deska dlažební broušená žula 300x300mm tl 20mm</t>
  </si>
  <si>
    <t>774503186</t>
  </si>
  <si>
    <t>14,305*1,04</t>
  </si>
  <si>
    <t>492</t>
  </si>
  <si>
    <t>998772102</t>
  </si>
  <si>
    <t>Přesun hmot tonážní pro podlahy z kamene v objektech v přes 6 do 12 m</t>
  </si>
  <si>
    <t>1541451389</t>
  </si>
  <si>
    <t>Přesun hmot pro kamenné dlažby, obklady schodišťových stupňů a soklů stanovený z hmotnosti přesunovaného materiálu vodorovná dopravní vzdálenost do 50 m v objektech výšky přes 6 do 12 m</t>
  </si>
  <si>
    <t>776</t>
  </si>
  <si>
    <t>Podlahy povlakové</t>
  </si>
  <si>
    <t>493</t>
  </si>
  <si>
    <t>776201812</t>
  </si>
  <si>
    <t>Demontáž lepených povlakových podlah s podložkou ručně</t>
  </si>
  <si>
    <t>-1197733004</t>
  </si>
  <si>
    <t>4,62+1,36+15,12+11,92+12,52-1,20*1,99</t>
  </si>
  <si>
    <t>494</t>
  </si>
  <si>
    <t>776991821</t>
  </si>
  <si>
    <t>Odstranění lepidla ručně z podlah</t>
  </si>
  <si>
    <t>-592033641</t>
  </si>
  <si>
    <t>495</t>
  </si>
  <si>
    <t>998776102</t>
  </si>
  <si>
    <t>Přesun hmot tonážní pro podlahy povlakové v objektech v přes 6 do 12 m</t>
  </si>
  <si>
    <t>136735749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</si>
  <si>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</si>
  <si>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</si>
  <si>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</si>
  <si>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496</t>
  </si>
  <si>
    <t>781471810</t>
  </si>
  <si>
    <t>Demontáž obkladů z obkladaček keramických kladených do malty</t>
  </si>
  <si>
    <t>-1271637040</t>
  </si>
  <si>
    <t>(1,20+1,99)*1,53</t>
  </si>
  <si>
    <t>497</t>
  </si>
  <si>
    <t>998781102</t>
  </si>
  <si>
    <t>Přesun hmot tonážní pro obklady keramické v objektech v přes 6 do 12 m</t>
  </si>
  <si>
    <t>-267271327</t>
  </si>
  <si>
    <t>Přesun hmot pro obklady keramické stanovený z hmotnosti přesunovaného materiálu vodorovná dopravní vzdálenost do 50 m v objektech výšky přes 6 do 12 m</t>
  </si>
  <si>
    <t>782</t>
  </si>
  <si>
    <t>Dokončovací práce - obklady z kamene</t>
  </si>
  <si>
    <t>498</t>
  </si>
  <si>
    <t>782131411</t>
  </si>
  <si>
    <t>Montáž obkladu stěn ze zlomků desek s přisekáním z tvrdého kamene do malty tl do 25 mm</t>
  </si>
  <si>
    <t>-857209088</t>
  </si>
  <si>
    <t>"sokl - doplnění"</t>
  </si>
  <si>
    <t>2*(17,61+8,83)*0,30*0,10 "10%"</t>
  </si>
  <si>
    <t>499</t>
  </si>
  <si>
    <t>58382165</t>
  </si>
  <si>
    <t>deska obkladová tryskaná žula tl 30mm do 0,24m2</t>
  </si>
  <si>
    <t>469543373</t>
  </si>
  <si>
    <t>1,586*1,05 "Přepočtené koeficientem množství</t>
  </si>
  <si>
    <t>500</t>
  </si>
  <si>
    <t>782191111</t>
  </si>
  <si>
    <t>Příplatek k montáži obkladu stěn z kamene a betonu za plochu do 10 m2</t>
  </si>
  <si>
    <t>-1719272077</t>
  </si>
  <si>
    <t>501</t>
  </si>
  <si>
    <t>782991422</t>
  </si>
  <si>
    <t>Základní čištění nových kamenných obkladů včetně dvouvrstvého impregnačního nátěru</t>
  </si>
  <si>
    <t>-1961515580</t>
  </si>
  <si>
    <t>502</t>
  </si>
  <si>
    <t>998782102</t>
  </si>
  <si>
    <t>Přesun hmot tonážní pro obklady kamenné v objektech v přes 6 do 12 m</t>
  </si>
  <si>
    <t>725415374</t>
  </si>
  <si>
    <t>Přesun hmot pro obklady kamenné stanovený z hmotnosti přesunovaného materiálu vodorovná dopravní vzdálenost do 50 m v objektech výšky přes 6 do 12 m</t>
  </si>
  <si>
    <t>783</t>
  </si>
  <si>
    <t>Dokončovací práce - nátěry</t>
  </si>
  <si>
    <t>503</t>
  </si>
  <si>
    <t>783009301</t>
  </si>
  <si>
    <t>Písmomalířské práce v písmen nebo číslic do 750 mm</t>
  </si>
  <si>
    <t>1293389946</t>
  </si>
  <si>
    <t>Písmomalířské práce výšky písmen nebo číslic přes 500 do 750 mm</t>
  </si>
  <si>
    <t>504</t>
  </si>
  <si>
    <t>783114101</t>
  </si>
  <si>
    <t>Základní jednonásobný syntetický nátěr truhlářských konstrukcí</t>
  </si>
  <si>
    <t>-91083888</t>
  </si>
  <si>
    <t>505</t>
  </si>
  <si>
    <t>783118211</t>
  </si>
  <si>
    <t>Lakovací dvojnásobný syntetický nátěr truhlářských konstrukcí s mezibroušením</t>
  </si>
  <si>
    <t>1279482919</t>
  </si>
  <si>
    <t>506</t>
  </si>
  <si>
    <t>783214101</t>
  </si>
  <si>
    <t>Základní jednonásobný syntetický nátěr tesařských konstrukcí</t>
  </si>
  <si>
    <t>-2111452719</t>
  </si>
  <si>
    <t>12,17+43,48+11,34</t>
  </si>
  <si>
    <t>507</t>
  </si>
  <si>
    <t>783217101</t>
  </si>
  <si>
    <t>Krycí jednonásobný syntetický nátěr tesařských konstrukcí</t>
  </si>
  <si>
    <t>-213452530</t>
  </si>
  <si>
    <t>66,99*2</t>
  </si>
  <si>
    <t>508</t>
  </si>
  <si>
    <t>783314101</t>
  </si>
  <si>
    <t>Základní jednonásobný syntetický nátěr zámečnických konstrukcí</t>
  </si>
  <si>
    <t>1538513150</t>
  </si>
  <si>
    <t>"zárubně"</t>
  </si>
  <si>
    <t>(0,80+2,00*2)*(0,02*2+0,15)*3</t>
  </si>
  <si>
    <t>(0,70+2,00*2)*(0,02*2+0,15)*2</t>
  </si>
  <si>
    <t>(0,60+2,00*2)*(0,02*2+0,15)</t>
  </si>
  <si>
    <t>509</t>
  </si>
  <si>
    <t>783317101</t>
  </si>
  <si>
    <t>Krycí jednonásobný syntetický standardní nátěr zámečnických konstrukcí</t>
  </si>
  <si>
    <t>-2104385108</t>
  </si>
  <si>
    <t>5,396*2</t>
  </si>
  <si>
    <t>510</t>
  </si>
  <si>
    <t>783806805</t>
  </si>
  <si>
    <t>Odstranění nátěrů z omítek opálením</t>
  </si>
  <si>
    <t>1115513038</t>
  </si>
  <si>
    <t>"linkrusty"</t>
  </si>
  <si>
    <t>2*(1,59+0,85)*1,50-0,83*2,10</t>
  </si>
  <si>
    <t>511</t>
  </si>
  <si>
    <t>783823133</t>
  </si>
  <si>
    <t>Penetrační silikátový nátěr hladkých, tenkovrstvých zrnitých nebo štukových omítek</t>
  </si>
  <si>
    <t>777000803</t>
  </si>
  <si>
    <t>512</t>
  </si>
  <si>
    <t>783826615</t>
  </si>
  <si>
    <t>Hydrofobizační transparentní silikonový nátěr omítek stupně členitosti 1 a 2</t>
  </si>
  <si>
    <t>1715825639</t>
  </si>
  <si>
    <t>"stropy"</t>
  </si>
  <si>
    <t>"stěny"</t>
  </si>
  <si>
    <t>513</t>
  </si>
  <si>
    <t>783827423</t>
  </si>
  <si>
    <t>Krycí dvojnásobný silikátový nátěr omítek stupně členitosti 1 a 2</t>
  </si>
  <si>
    <t>1358137069</t>
  </si>
  <si>
    <t>514</t>
  </si>
  <si>
    <t>783933171</t>
  </si>
  <si>
    <t>Penetrační epoxidový nátěr hrubých betonových podlah</t>
  </si>
  <si>
    <t>-1858974632</t>
  </si>
  <si>
    <t>515</t>
  </si>
  <si>
    <t>783937163</t>
  </si>
  <si>
    <t>Krycí dvojnásobný epoxidový rozpouštědlový nátěr betonové podlahy</t>
  </si>
  <si>
    <t>-1787584657</t>
  </si>
  <si>
    <t>784</t>
  </si>
  <si>
    <t>Dokončovací práce - malby a tapety</t>
  </si>
  <si>
    <t>516</t>
  </si>
  <si>
    <t>784121001</t>
  </si>
  <si>
    <t>Oškrabání malby v mísnostech výšky do 3,80 m</t>
  </si>
  <si>
    <t>-1465438208</t>
  </si>
  <si>
    <t>517</t>
  </si>
  <si>
    <t>784181121</t>
  </si>
  <si>
    <t>Hloubková jednonásobná bezbarvá penetrace podkladu v místnostech výšky do 3,80 m</t>
  </si>
  <si>
    <t>1651744702</t>
  </si>
  <si>
    <t>4,62+1,36+15,12+10,50+12,52</t>
  </si>
  <si>
    <t>518</t>
  </si>
  <si>
    <t>784221101</t>
  </si>
  <si>
    <t>Dvojnásobné bílé malby ze směsí za sucha dobře otěruvzdorných v místnostech do 3,80 m</t>
  </si>
  <si>
    <t>-1388410765</t>
  </si>
  <si>
    <t>786</t>
  </si>
  <si>
    <t>Dokončovací práce - čalounické úpravy</t>
  </si>
  <si>
    <t>519</t>
  </si>
  <si>
    <t>786624111</t>
  </si>
  <si>
    <t>Montáž lamelové žaluzie do oken zdvojených dřevěných otevíravých, sklápěcích a vyklápěcích</t>
  </si>
  <si>
    <t>-586991356</t>
  </si>
  <si>
    <t>Montáž zastiňujících žaluzií lamelových do oken zdvojených otevíravých, sklápěcích nebo vyklápěcích dřevěných</t>
  </si>
  <si>
    <t>1,20*1,60*4+1,26*1,70+0,42*1,08</t>
  </si>
  <si>
    <t>520</t>
  </si>
  <si>
    <t>55346200</t>
  </si>
  <si>
    <t>žaluzie horizontální interiérové</t>
  </si>
  <si>
    <t>-343380254</t>
  </si>
  <si>
    <t>(1,20*1,60*4+1,26*1,70+0,42*1,08)*1,03</t>
  </si>
  <si>
    <t>SO 02 - Materiál zadavatele - neoceňovat</t>
  </si>
  <si>
    <t>00100001</t>
  </si>
  <si>
    <t>nádoby na odpad v exteriéru</t>
  </si>
  <si>
    <t>147613340</t>
  </si>
  <si>
    <t>00100002</t>
  </si>
  <si>
    <t>vývěska závěsná</t>
  </si>
  <si>
    <t>-50477260</t>
  </si>
  <si>
    <t>00100003</t>
  </si>
  <si>
    <t>sedací nábytek do exteriéru</t>
  </si>
  <si>
    <t>-469022775</t>
  </si>
  <si>
    <t>00100004</t>
  </si>
  <si>
    <t>kolostav - stojan na kola</t>
  </si>
  <si>
    <t>-1086636063</t>
  </si>
  <si>
    <t>SO 03 -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</si>
  <si>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</si>
  <si>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</si>
  <si>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</si>
  <si>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</si>
  <si>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</si>
  <si>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</si>
  <si>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</si>
  <si>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VRN1</t>
  </si>
  <si>
    <t>Průzkumné, geodetické a projektové práce</t>
  </si>
  <si>
    <t>012002000</t>
  </si>
  <si>
    <t>Geodetické práce</t>
  </si>
  <si>
    <t>1024</t>
  </si>
  <si>
    <t>454430445</t>
  </si>
  <si>
    <t>Poznámka k položce:_x000d_
- vytýčení a ochrana sítí (Cetin, Telematika, EON, Čevak)</t>
  </si>
  <si>
    <t>013254000</t>
  </si>
  <si>
    <t>Dokumentace skutečného provedení stavby</t>
  </si>
  <si>
    <t>-1126745717</t>
  </si>
  <si>
    <t>VRN3</t>
  </si>
  <si>
    <t>Zařízení staveniště</t>
  </si>
  <si>
    <t>030001000</t>
  </si>
  <si>
    <t>měsíc</t>
  </si>
  <si>
    <t>55772300</t>
  </si>
  <si>
    <t>034503000</t>
  </si>
  <si>
    <t>Informační tabule na staveništi</t>
  </si>
  <si>
    <t>1643945404</t>
  </si>
  <si>
    <t xml:space="preserve">Poznámka k položce:_x000d_
- informace pro cestující _x000d_
- informační tabule dle SŽ PO-09/2021-GŘ Pokynu generálního ředitele stanovující podmínky pro     přístupy osob v prostoru stavby_x000d_
</t>
  </si>
  <si>
    <t>035103001</t>
  </si>
  <si>
    <t>Pronájem ploch</t>
  </si>
  <si>
    <t>-1864256717</t>
  </si>
  <si>
    <t>Poznámka k položce:_x000d_
- pronájem kontejneru čekárny pro cestující_x000d_
- pronájem plochy lešení</t>
  </si>
  <si>
    <t>VRN4</t>
  </si>
  <si>
    <t>Inženýrská činnost</t>
  </si>
  <si>
    <t>044002000</t>
  </si>
  <si>
    <t>Revize</t>
  </si>
  <si>
    <t>-510759873</t>
  </si>
  <si>
    <t xml:space="preserve">Poznámka k položce:_x000d_
- revize komína_x000d_
_x000d_
ektroinstalace_x000d_
- revize elektroinstalace_x000d_
- prohlídka zařízení právnickou osobou_x000d_
- vydání průkazu způsobilosti_x000d_
_x000d_
hromosvod_x000d_
- revize hromosvodu_x000d_
- vydání průkazu způsobilosti_x000d_
_x000d_
slaboproudé rozvody_x000d_
- revize jednotlivých souborů_x000d_
_x000d_
kanalizace_x000d_
</t>
  </si>
  <si>
    <t>VRN7</t>
  </si>
  <si>
    <t>Provozní vlivy</t>
  </si>
  <si>
    <t>070001000</t>
  </si>
  <si>
    <t>-971443730</t>
  </si>
  <si>
    <t>VRN9</t>
  </si>
  <si>
    <t>Ostatní náklady</t>
  </si>
  <si>
    <t>094103000</t>
  </si>
  <si>
    <t>Náklady na plánované vyklizení objektu</t>
  </si>
  <si>
    <t>375775322</t>
  </si>
  <si>
    <t>Poznámka k položce:_x000d_
- vyklizení dřevěného skladu, 1.PP a půdy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</si>
</sst>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37</v>
      </c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5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5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5" t="s">
        <v>48</v>
      </c>
      <c r="AI60" s="42"/>
      <c r="AJ60" s="42"/>
      <c r="AK60" s="42"/>
      <c r="AL60" s="42"/>
      <c r="AM60" s="65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5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5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5" t="s">
        <v>48</v>
      </c>
      <c r="AI75" s="42"/>
      <c r="AJ75" s="42"/>
      <c r="AK75" s="42"/>
      <c r="AL75" s="42"/>
      <c r="AM75" s="65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4"/>
      <c r="BE77" s="38"/>
    </row>
    <row r="81" s="2" customFormat="1" ht="6.96" customHeight="1">
      <c r="A81" s="3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65422045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Slapy ON - oprava výpravní budovy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9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80" t="str">
        <f>IF(AN8= "","",AN8)</f>
        <v>24. 11. 2022</v>
      </c>
      <c r="AN87" s="80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2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1" t="str">
        <f>IF(E17="","",E17)</f>
        <v xml:space="preserve"> </v>
      </c>
      <c r="AN89" s="72"/>
      <c r="AO89" s="72"/>
      <c r="AP89" s="72"/>
      <c r="AQ89" s="40"/>
      <c r="AR89" s="44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2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1" t="str">
        <f>IF(E20="","",E20)</f>
        <v xml:space="preserve"> </v>
      </c>
      <c r="AN90" s="72"/>
      <c r="AO90" s="72"/>
      <c r="AP90" s="72"/>
      <c r="AQ90" s="40"/>
      <c r="AR90" s="44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8"/>
    </row>
    <row r="92" s="2" customFormat="1" ht="29.28" customHeight="1">
      <c r="A92" s="38"/>
      <c r="B92" s="39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4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8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Oprava výpravní b...'!J30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01 - Oprava výpravní b...'!P153</f>
        <v>0</v>
      </c>
      <c r="AV95" s="129">
        <f>'SO 01 - Oprava výpravní b...'!J33</f>
        <v>0</v>
      </c>
      <c r="AW95" s="129">
        <f>'SO 01 - Oprava výpravní b...'!J34</f>
        <v>0</v>
      </c>
      <c r="AX95" s="129">
        <f>'SO 01 - Oprava výpravní b...'!J35</f>
        <v>0</v>
      </c>
      <c r="AY95" s="129">
        <f>'SO 01 - Oprava výpravní b...'!J36</f>
        <v>0</v>
      </c>
      <c r="AZ95" s="129">
        <f>'SO 01 - Oprava výpravní b...'!F33</f>
        <v>0</v>
      </c>
      <c r="BA95" s="129">
        <f>'SO 01 - Oprava výpravní b...'!F34</f>
        <v>0</v>
      </c>
      <c r="BB95" s="129">
        <f>'SO 01 - Oprava výpravní b...'!F35</f>
        <v>0</v>
      </c>
      <c r="BC95" s="129">
        <f>'SO 01 - Oprava výpravní b...'!F36</f>
        <v>0</v>
      </c>
      <c r="BD95" s="131">
        <f>'SO 01 - Oprava výpravní b...'!F37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Materiál zadavate...'!J30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'SO 02 - Materiál zadavate...'!P117</f>
        <v>0</v>
      </c>
      <c r="AV96" s="129">
        <f>'SO 02 - Materiál zadavate...'!J33</f>
        <v>0</v>
      </c>
      <c r="AW96" s="129">
        <f>'SO 02 - Materiál zadavate...'!J34</f>
        <v>0</v>
      </c>
      <c r="AX96" s="129">
        <f>'SO 02 - Materiál zadavate...'!J35</f>
        <v>0</v>
      </c>
      <c r="AY96" s="129">
        <f>'SO 02 - Materiál zadavate...'!J36</f>
        <v>0</v>
      </c>
      <c r="AZ96" s="129">
        <f>'SO 02 - Materiál zadavate...'!F33</f>
        <v>0</v>
      </c>
      <c r="BA96" s="129">
        <f>'SO 02 - Materiál zadavate...'!F34</f>
        <v>0</v>
      </c>
      <c r="BB96" s="129">
        <f>'SO 02 - Materiál zadavate...'!F35</f>
        <v>0</v>
      </c>
      <c r="BC96" s="129">
        <f>'SO 02 - Materiál zadavate...'!F36</f>
        <v>0</v>
      </c>
      <c r="BD96" s="131">
        <f>'SO 02 - Materiál zadavate...'!F37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03 - Vedlejší rozpočto...'!J30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89</v>
      </c>
      <c r="AR97" s="127"/>
      <c r="AS97" s="133">
        <v>0</v>
      </c>
      <c r="AT97" s="134">
        <f>ROUND(SUM(AV97:AW97),2)</f>
        <v>0</v>
      </c>
      <c r="AU97" s="135">
        <f>'SO 03 - Vedlejší rozpočto...'!P122</f>
        <v>0</v>
      </c>
      <c r="AV97" s="134">
        <f>'SO 03 - Vedlejší rozpočto...'!J33</f>
        <v>0</v>
      </c>
      <c r="AW97" s="134">
        <f>'SO 03 - Vedlejší rozpočto...'!J34</f>
        <v>0</v>
      </c>
      <c r="AX97" s="134">
        <f>'SO 03 - Vedlejší rozpočto...'!J35</f>
        <v>0</v>
      </c>
      <c r="AY97" s="134">
        <f>'SO 03 - Vedlejší rozpočto...'!J36</f>
        <v>0</v>
      </c>
      <c r="AZ97" s="134">
        <f>'SO 03 - Vedlejší rozpočto...'!F33</f>
        <v>0</v>
      </c>
      <c r="BA97" s="134">
        <f>'SO 03 - Vedlejší rozpočto...'!F34</f>
        <v>0</v>
      </c>
      <c r="BB97" s="134">
        <f>'SO 03 - Vedlejší rozpočto...'!F35</f>
        <v>0</v>
      </c>
      <c r="BC97" s="134">
        <f>'SO 03 - Vedlejší rozpočto...'!F36</f>
        <v>0</v>
      </c>
      <c r="BD97" s="136">
        <f>'SO 03 - Vedlejší rozpočto...'!F37</f>
        <v>0</v>
      </c>
      <c r="BE97" s="7"/>
      <c r="BT97" s="132" t="s">
        <v>81</v>
      </c>
      <c r="BV97" s="132" t="s">
        <v>75</v>
      </c>
      <c r="BW97" s="132" t="s">
        <v>90</v>
      </c>
      <c r="BX97" s="132" t="s">
        <v>5</v>
      </c>
      <c r="CL97" s="132" t="s">
        <v>1</v>
      </c>
      <c r="CM97" s="132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/Thof4pWLCBDv6DAIu/2o0GYK53sUjyqkG7FyNZZBAaphWTGk8RruUTULw8N0r9cb6F1GDvgNCq8ilkCZVCxVw==" hashValue="YQ0tDXFAwTiJsUWssXXTMyvcwqctcYifzuLHOj+Ed1T5PUq1WqMZJdN1pa6ejAIUwtaGeE0bSOanbEIPw9vzj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Oprava výpravní b...'!C2" display="/"/>
    <hyperlink ref="A96" location="'SO 02 - Materiál zadavate...'!C2" display="/"/>
    <hyperlink ref="A97" location="'SO 03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91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Slapy ON - oprava výpravní budovy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92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93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24. 11. 2022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21</v>
      </c>
      <c r="F15" s="38"/>
      <c r="G15" s="38"/>
      <c r="H15" s="38"/>
      <c r="I15" s="141" t="s">
        <v>26</v>
      </c>
      <c r="J15" s="144" t="s">
        <v>1</v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21</v>
      </c>
      <c r="F21" s="38"/>
      <c r="G21" s="38"/>
      <c r="H21" s="38"/>
      <c r="I21" s="141" t="s">
        <v>26</v>
      </c>
      <c r="J21" s="144" t="s">
        <v>1</v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21</v>
      </c>
      <c r="F24" s="38"/>
      <c r="G24" s="38"/>
      <c r="H24" s="38"/>
      <c r="I24" s="141" t="s">
        <v>26</v>
      </c>
      <c r="J24" s="144" t="s">
        <v>1</v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ROUND(J153,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ROUND((SUM(BE153:BE2107)),  2)</f>
        <v>0</v>
      </c>
      <c r="G33" s="38"/>
      <c r="H33" s="38"/>
      <c r="I33" s="156">
        <v>0.20999999999999999</v>
      </c>
      <c r="J33" s="155">
        <f>ROUND(((SUM(BE153:BE2107))*I33),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ROUND((SUM(BF153:BF2107)),  2)</f>
        <v>0</v>
      </c>
      <c r="G34" s="38"/>
      <c r="H34" s="38"/>
      <c r="I34" s="156">
        <v>0.14999999999999999</v>
      </c>
      <c r="J34" s="155">
        <f>ROUND(((SUM(BF153:BF2107))*I34),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ROUND((SUM(BG153:BG2107)),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ROUND((SUM(BH153:BH2107)),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ROUND((SUM(BI153:BI2107)),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Slapy ON - oprava výpravní budovy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01 - Oprava výpravní budovy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24. 11. 2022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95</v>
      </c>
      <c r="D94" s="177"/>
      <c r="E94" s="177"/>
      <c r="F94" s="177"/>
      <c r="G94" s="177"/>
      <c r="H94" s="177"/>
      <c r="I94" s="177"/>
      <c r="J94" s="178" t="s">
        <v>96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97</v>
      </c>
      <c r="D96" s="40"/>
      <c r="E96" s="40"/>
      <c r="F96" s="40"/>
      <c r="G96" s="40"/>
      <c r="H96" s="40"/>
      <c r="I96" s="40"/>
      <c r="J96" s="111">
        <f>J153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80"/>
      <c r="C97" s="181"/>
      <c r="D97" s="182" t="s">
        <v>99</v>
      </c>
      <c r="E97" s="183"/>
      <c r="F97" s="183"/>
      <c r="G97" s="183"/>
      <c r="H97" s="183"/>
      <c r="I97" s="183"/>
      <c r="J97" s="184">
        <f>J154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100</v>
      </c>
      <c r="E98" s="189"/>
      <c r="F98" s="189"/>
      <c r="G98" s="189"/>
      <c r="H98" s="189"/>
      <c r="I98" s="189"/>
      <c r="J98" s="190">
        <f>J155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101</v>
      </c>
      <c r="E99" s="189"/>
      <c r="F99" s="189"/>
      <c r="G99" s="189"/>
      <c r="H99" s="189"/>
      <c r="I99" s="189"/>
      <c r="J99" s="190">
        <f>J270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102</v>
      </c>
      <c r="E100" s="189"/>
      <c r="F100" s="189"/>
      <c r="G100" s="189"/>
      <c r="H100" s="189"/>
      <c r="I100" s="189"/>
      <c r="J100" s="190">
        <f>J307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103</v>
      </c>
      <c r="E101" s="189"/>
      <c r="F101" s="189"/>
      <c r="G101" s="189"/>
      <c r="H101" s="189"/>
      <c r="I101" s="189"/>
      <c r="J101" s="190">
        <f>J390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104</v>
      </c>
      <c r="E102" s="189"/>
      <c r="F102" s="189"/>
      <c r="G102" s="189"/>
      <c r="H102" s="189"/>
      <c r="I102" s="189"/>
      <c r="J102" s="190">
        <f>J442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105</v>
      </c>
      <c r="E103" s="189"/>
      <c r="F103" s="189"/>
      <c r="G103" s="189"/>
      <c r="H103" s="189"/>
      <c r="I103" s="189"/>
      <c r="J103" s="190">
        <f>J476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106</v>
      </c>
      <c r="E104" s="189"/>
      <c r="F104" s="189"/>
      <c r="G104" s="189"/>
      <c r="H104" s="189"/>
      <c r="I104" s="189"/>
      <c r="J104" s="190">
        <f>J639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107</v>
      </c>
      <c r="E105" s="189"/>
      <c r="F105" s="189"/>
      <c r="G105" s="189"/>
      <c r="H105" s="189"/>
      <c r="I105" s="189"/>
      <c r="J105" s="190">
        <f>J674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108</v>
      </c>
      <c r="E106" s="189"/>
      <c r="F106" s="189"/>
      <c r="G106" s="189"/>
      <c r="H106" s="189"/>
      <c r="I106" s="189"/>
      <c r="J106" s="190">
        <f>J929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109</v>
      </c>
      <c r="E107" s="189"/>
      <c r="F107" s="189"/>
      <c r="G107" s="189"/>
      <c r="H107" s="189"/>
      <c r="I107" s="189"/>
      <c r="J107" s="190">
        <f>J942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110</v>
      </c>
      <c r="E108" s="183"/>
      <c r="F108" s="183"/>
      <c r="G108" s="183"/>
      <c r="H108" s="183"/>
      <c r="I108" s="183"/>
      <c r="J108" s="184">
        <f>J945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111</v>
      </c>
      <c r="E109" s="189"/>
      <c r="F109" s="189"/>
      <c r="G109" s="189"/>
      <c r="H109" s="189"/>
      <c r="I109" s="189"/>
      <c r="J109" s="190">
        <f>J946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112</v>
      </c>
      <c r="E110" s="189"/>
      <c r="F110" s="189"/>
      <c r="G110" s="189"/>
      <c r="H110" s="189"/>
      <c r="I110" s="189"/>
      <c r="J110" s="190">
        <f>J982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113</v>
      </c>
      <c r="E111" s="189"/>
      <c r="F111" s="189"/>
      <c r="G111" s="189"/>
      <c r="H111" s="189"/>
      <c r="I111" s="189"/>
      <c r="J111" s="190">
        <f>J1019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114</v>
      </c>
      <c r="E112" s="189"/>
      <c r="F112" s="189"/>
      <c r="G112" s="189"/>
      <c r="H112" s="189"/>
      <c r="I112" s="189"/>
      <c r="J112" s="190">
        <f>J1024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115</v>
      </c>
      <c r="E113" s="189"/>
      <c r="F113" s="189"/>
      <c r="G113" s="189"/>
      <c r="H113" s="189"/>
      <c r="I113" s="189"/>
      <c r="J113" s="190">
        <f>J1035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116</v>
      </c>
      <c r="E114" s="189"/>
      <c r="F114" s="189"/>
      <c r="G114" s="189"/>
      <c r="H114" s="189"/>
      <c r="I114" s="189"/>
      <c r="J114" s="190">
        <f>J1044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117</v>
      </c>
      <c r="E115" s="189"/>
      <c r="F115" s="189"/>
      <c r="G115" s="189"/>
      <c r="H115" s="189"/>
      <c r="I115" s="189"/>
      <c r="J115" s="190">
        <f>J1051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118</v>
      </c>
      <c r="E116" s="189"/>
      <c r="F116" s="189"/>
      <c r="G116" s="189"/>
      <c r="H116" s="189"/>
      <c r="I116" s="189"/>
      <c r="J116" s="190">
        <f>J1054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119</v>
      </c>
      <c r="E117" s="189"/>
      <c r="F117" s="189"/>
      <c r="G117" s="189"/>
      <c r="H117" s="189"/>
      <c r="I117" s="189"/>
      <c r="J117" s="190">
        <f>J1061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120</v>
      </c>
      <c r="E118" s="189"/>
      <c r="F118" s="189"/>
      <c r="G118" s="189"/>
      <c r="H118" s="189"/>
      <c r="I118" s="189"/>
      <c r="J118" s="190">
        <f>J1327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121</v>
      </c>
      <c r="E119" s="189"/>
      <c r="F119" s="189"/>
      <c r="G119" s="189"/>
      <c r="H119" s="189"/>
      <c r="I119" s="189"/>
      <c r="J119" s="190">
        <f>J1350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122</v>
      </c>
      <c r="E120" s="189"/>
      <c r="F120" s="189"/>
      <c r="G120" s="189"/>
      <c r="H120" s="189"/>
      <c r="I120" s="189"/>
      <c r="J120" s="190">
        <f>J1377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123</v>
      </c>
      <c r="E121" s="189"/>
      <c r="F121" s="189"/>
      <c r="G121" s="189"/>
      <c r="H121" s="189"/>
      <c r="I121" s="189"/>
      <c r="J121" s="190">
        <f>J1580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124</v>
      </c>
      <c r="E122" s="189"/>
      <c r="F122" s="189"/>
      <c r="G122" s="189"/>
      <c r="H122" s="189"/>
      <c r="I122" s="189"/>
      <c r="J122" s="190">
        <f>J1611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125</v>
      </c>
      <c r="E123" s="189"/>
      <c r="F123" s="189"/>
      <c r="G123" s="189"/>
      <c r="H123" s="189"/>
      <c r="I123" s="189"/>
      <c r="J123" s="190">
        <f>J1699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126</v>
      </c>
      <c r="E124" s="189"/>
      <c r="F124" s="189"/>
      <c r="G124" s="189"/>
      <c r="H124" s="189"/>
      <c r="I124" s="189"/>
      <c r="J124" s="190">
        <f>J1774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6"/>
      <c r="C125" s="187"/>
      <c r="D125" s="188" t="s">
        <v>127</v>
      </c>
      <c r="E125" s="189"/>
      <c r="F125" s="189"/>
      <c r="G125" s="189"/>
      <c r="H125" s="189"/>
      <c r="I125" s="189"/>
      <c r="J125" s="190">
        <f>J1864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6"/>
      <c r="C126" s="187"/>
      <c r="D126" s="188" t="s">
        <v>128</v>
      </c>
      <c r="E126" s="189"/>
      <c r="F126" s="189"/>
      <c r="G126" s="189"/>
      <c r="H126" s="189"/>
      <c r="I126" s="189"/>
      <c r="J126" s="190">
        <f>J1921</f>
        <v>0</v>
      </c>
      <c r="K126" s="187"/>
      <c r="L126" s="19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6"/>
      <c r="C127" s="187"/>
      <c r="D127" s="188" t="s">
        <v>129</v>
      </c>
      <c r="E127" s="189"/>
      <c r="F127" s="189"/>
      <c r="G127" s="189"/>
      <c r="H127" s="189"/>
      <c r="I127" s="189"/>
      <c r="J127" s="190">
        <f>J1953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6"/>
      <c r="C128" s="187"/>
      <c r="D128" s="188" t="s">
        <v>130</v>
      </c>
      <c r="E128" s="189"/>
      <c r="F128" s="189"/>
      <c r="G128" s="189"/>
      <c r="H128" s="189"/>
      <c r="I128" s="189"/>
      <c r="J128" s="190">
        <f>J1964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6"/>
      <c r="C129" s="187"/>
      <c r="D129" s="188" t="s">
        <v>131</v>
      </c>
      <c r="E129" s="189"/>
      <c r="F129" s="189"/>
      <c r="G129" s="189"/>
      <c r="H129" s="189"/>
      <c r="I129" s="189"/>
      <c r="J129" s="190">
        <f>J1975</f>
        <v>0</v>
      </c>
      <c r="K129" s="187"/>
      <c r="L129" s="191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6"/>
      <c r="C130" s="187"/>
      <c r="D130" s="188" t="s">
        <v>132</v>
      </c>
      <c r="E130" s="189"/>
      <c r="F130" s="189"/>
      <c r="G130" s="189"/>
      <c r="H130" s="189"/>
      <c r="I130" s="189"/>
      <c r="J130" s="190">
        <f>J1982</f>
        <v>0</v>
      </c>
      <c r="K130" s="187"/>
      <c r="L130" s="191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86"/>
      <c r="C131" s="187"/>
      <c r="D131" s="188" t="s">
        <v>133</v>
      </c>
      <c r="E131" s="189"/>
      <c r="F131" s="189"/>
      <c r="G131" s="189"/>
      <c r="H131" s="189"/>
      <c r="I131" s="189"/>
      <c r="J131" s="190">
        <f>J2000</f>
        <v>0</v>
      </c>
      <c r="K131" s="187"/>
      <c r="L131" s="191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86"/>
      <c r="C132" s="187"/>
      <c r="D132" s="188" t="s">
        <v>134</v>
      </c>
      <c r="E132" s="189"/>
      <c r="F132" s="189"/>
      <c r="G132" s="189"/>
      <c r="H132" s="189"/>
      <c r="I132" s="189"/>
      <c r="J132" s="190">
        <f>J2069</f>
        <v>0</v>
      </c>
      <c r="K132" s="187"/>
      <c r="L132" s="191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86"/>
      <c r="C133" s="187"/>
      <c r="D133" s="188" t="s">
        <v>135</v>
      </c>
      <c r="E133" s="189"/>
      <c r="F133" s="189"/>
      <c r="G133" s="189"/>
      <c r="H133" s="189"/>
      <c r="I133" s="189"/>
      <c r="J133" s="190">
        <f>J2099</f>
        <v>0</v>
      </c>
      <c r="K133" s="187"/>
      <c r="L133" s="191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2" customFormat="1" ht="21.84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4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67"/>
      <c r="C135" s="68"/>
      <c r="D135" s="68"/>
      <c r="E135" s="68"/>
      <c r="F135" s="68"/>
      <c r="G135" s="68"/>
      <c r="H135" s="68"/>
      <c r="I135" s="68"/>
      <c r="J135" s="68"/>
      <c r="K135" s="68"/>
      <c r="L135" s="64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9" s="2" customFormat="1" ht="6.96" customHeight="1">
      <c r="A139" s="38"/>
      <c r="B139" s="69"/>
      <c r="C139" s="70"/>
      <c r="D139" s="70"/>
      <c r="E139" s="70"/>
      <c r="F139" s="70"/>
      <c r="G139" s="70"/>
      <c r="H139" s="70"/>
      <c r="I139" s="70"/>
      <c r="J139" s="70"/>
      <c r="K139" s="70"/>
      <c r="L139" s="64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24.96" customHeight="1">
      <c r="A140" s="38"/>
      <c r="B140" s="39"/>
      <c r="C140" s="23" t="s">
        <v>136</v>
      </c>
      <c r="D140" s="40"/>
      <c r="E140" s="40"/>
      <c r="F140" s="40"/>
      <c r="G140" s="40"/>
      <c r="H140" s="40"/>
      <c r="I140" s="40"/>
      <c r="J140" s="40"/>
      <c r="K140" s="40"/>
      <c r="L140" s="64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4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16</v>
      </c>
      <c r="D142" s="40"/>
      <c r="E142" s="40"/>
      <c r="F142" s="40"/>
      <c r="G142" s="40"/>
      <c r="H142" s="40"/>
      <c r="I142" s="40"/>
      <c r="J142" s="40"/>
      <c r="K142" s="40"/>
      <c r="L142" s="64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6.5" customHeight="1">
      <c r="A143" s="38"/>
      <c r="B143" s="39"/>
      <c r="C143" s="40"/>
      <c r="D143" s="40"/>
      <c r="E143" s="175" t="str">
        <f>E7</f>
        <v>Slapy ON - oprava výpravní budovy</v>
      </c>
      <c r="F143" s="32"/>
      <c r="G143" s="32"/>
      <c r="H143" s="32"/>
      <c r="I143" s="40"/>
      <c r="J143" s="40"/>
      <c r="K143" s="40"/>
      <c r="L143" s="64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2" customHeight="1">
      <c r="A144" s="38"/>
      <c r="B144" s="39"/>
      <c r="C144" s="32" t="s">
        <v>92</v>
      </c>
      <c r="D144" s="40"/>
      <c r="E144" s="40"/>
      <c r="F144" s="40"/>
      <c r="G144" s="40"/>
      <c r="H144" s="40"/>
      <c r="I144" s="40"/>
      <c r="J144" s="40"/>
      <c r="K144" s="40"/>
      <c r="L144" s="64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6.5" customHeight="1">
      <c r="A145" s="38"/>
      <c r="B145" s="39"/>
      <c r="C145" s="40"/>
      <c r="D145" s="40"/>
      <c r="E145" s="77" t="str">
        <f>E9</f>
        <v>SO 01 - Oprava výpravní budovy</v>
      </c>
      <c r="F145" s="40"/>
      <c r="G145" s="40"/>
      <c r="H145" s="40"/>
      <c r="I145" s="40"/>
      <c r="J145" s="40"/>
      <c r="K145" s="40"/>
      <c r="L145" s="64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6.96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4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2" customHeight="1">
      <c r="A147" s="38"/>
      <c r="B147" s="39"/>
      <c r="C147" s="32" t="s">
        <v>20</v>
      </c>
      <c r="D147" s="40"/>
      <c r="E147" s="40"/>
      <c r="F147" s="27" t="str">
        <f>F12</f>
        <v xml:space="preserve"> </v>
      </c>
      <c r="G147" s="40"/>
      <c r="H147" s="40"/>
      <c r="I147" s="32" t="s">
        <v>22</v>
      </c>
      <c r="J147" s="80" t="str">
        <f>IF(J12="","",J12)</f>
        <v>24. 11. 2022</v>
      </c>
      <c r="K147" s="40"/>
      <c r="L147" s="64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6.96" customHeight="1">
      <c r="A148" s="38"/>
      <c r="B148" s="39"/>
      <c r="C148" s="40"/>
      <c r="D148" s="40"/>
      <c r="E148" s="40"/>
      <c r="F148" s="40"/>
      <c r="G148" s="40"/>
      <c r="H148" s="40"/>
      <c r="I148" s="40"/>
      <c r="J148" s="40"/>
      <c r="K148" s="40"/>
      <c r="L148" s="64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5.15" customHeight="1">
      <c r="A149" s="38"/>
      <c r="B149" s="39"/>
      <c r="C149" s="32" t="s">
        <v>24</v>
      </c>
      <c r="D149" s="40"/>
      <c r="E149" s="40"/>
      <c r="F149" s="27" t="str">
        <f>E15</f>
        <v xml:space="preserve"> </v>
      </c>
      <c r="G149" s="40"/>
      <c r="H149" s="40"/>
      <c r="I149" s="32" t="s">
        <v>29</v>
      </c>
      <c r="J149" s="36" t="str">
        <f>E21</f>
        <v xml:space="preserve"> </v>
      </c>
      <c r="K149" s="40"/>
      <c r="L149" s="64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2" customFormat="1" ht="15.15" customHeight="1">
      <c r="A150" s="38"/>
      <c r="B150" s="39"/>
      <c r="C150" s="32" t="s">
        <v>27</v>
      </c>
      <c r="D150" s="40"/>
      <c r="E150" s="40"/>
      <c r="F150" s="27" t="str">
        <f>IF(E18="","",E18)</f>
        <v>Vyplň údaj</v>
      </c>
      <c r="G150" s="40"/>
      <c r="H150" s="40"/>
      <c r="I150" s="32" t="s">
        <v>31</v>
      </c>
      <c r="J150" s="36" t="str">
        <f>E24</f>
        <v xml:space="preserve"> </v>
      </c>
      <c r="K150" s="40"/>
      <c r="L150" s="64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="2" customFormat="1" ht="10.32" customHeight="1">
      <c r="A151" s="38"/>
      <c r="B151" s="39"/>
      <c r="C151" s="40"/>
      <c r="D151" s="40"/>
      <c r="E151" s="40"/>
      <c r="F151" s="40"/>
      <c r="G151" s="40"/>
      <c r="H151" s="40"/>
      <c r="I151" s="40"/>
      <c r="J151" s="40"/>
      <c r="K151" s="40"/>
      <c r="L151" s="64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="11" customFormat="1" ht="29.28" customHeight="1">
      <c r="A152" s="192"/>
      <c r="B152" s="193"/>
      <c r="C152" s="194" t="s">
        <v>137</v>
      </c>
      <c r="D152" s="195" t="s">
        <v>58</v>
      </c>
      <c r="E152" s="195" t="s">
        <v>54</v>
      </c>
      <c r="F152" s="195" t="s">
        <v>55</v>
      </c>
      <c r="G152" s="195" t="s">
        <v>138</v>
      </c>
      <c r="H152" s="195" t="s">
        <v>139</v>
      </c>
      <c r="I152" s="195" t="s">
        <v>140</v>
      </c>
      <c r="J152" s="196" t="s">
        <v>96</v>
      </c>
      <c r="K152" s="197" t="s">
        <v>141</v>
      </c>
      <c r="L152" s="198"/>
      <c r="M152" s="101" t="s">
        <v>1</v>
      </c>
      <c r="N152" s="102" t="s">
        <v>37</v>
      </c>
      <c r="O152" s="102" t="s">
        <v>142</v>
      </c>
      <c r="P152" s="102" t="s">
        <v>143</v>
      </c>
      <c r="Q152" s="102" t="s">
        <v>144</v>
      </c>
      <c r="R152" s="102" t="s">
        <v>145</v>
      </c>
      <c r="S152" s="102" t="s">
        <v>146</v>
      </c>
      <c r="T152" s="103" t="s">
        <v>147</v>
      </c>
      <c r="U152" s="192"/>
      <c r="V152" s="192"/>
      <c r="W152" s="192"/>
      <c r="X152" s="192"/>
      <c r="Y152" s="192"/>
      <c r="Z152" s="192"/>
      <c r="AA152" s="192"/>
      <c r="AB152" s="192"/>
      <c r="AC152" s="192"/>
      <c r="AD152" s="192"/>
      <c r="AE152" s="192"/>
    </row>
    <row r="153" s="2" customFormat="1" ht="22.8" customHeight="1">
      <c r="A153" s="38"/>
      <c r="B153" s="39"/>
      <c r="C153" s="108" t="s">
        <v>148</v>
      </c>
      <c r="D153" s="40"/>
      <c r="E153" s="40"/>
      <c r="F153" s="40"/>
      <c r="G153" s="40"/>
      <c r="H153" s="40"/>
      <c r="I153" s="40"/>
      <c r="J153" s="199">
        <f>BK153</f>
        <v>0</v>
      </c>
      <c r="K153" s="40"/>
      <c r="L153" s="44"/>
      <c r="M153" s="104"/>
      <c r="N153" s="200"/>
      <c r="O153" s="105"/>
      <c r="P153" s="201">
        <f>P154+P945</f>
        <v>0</v>
      </c>
      <c r="Q153" s="105"/>
      <c r="R153" s="201">
        <f>R154+R945</f>
        <v>236.07244446000004</v>
      </c>
      <c r="S153" s="105"/>
      <c r="T153" s="202">
        <f>T154+T945</f>
        <v>123.10985665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72</v>
      </c>
      <c r="AU153" s="17" t="s">
        <v>98</v>
      </c>
      <c r="BK153" s="203">
        <f>BK154+BK945</f>
        <v>0</v>
      </c>
    </row>
    <row r="154" s="12" customFormat="1" ht="25.92" customHeight="1">
      <c r="A154" s="12"/>
      <c r="B154" s="204"/>
      <c r="C154" s="205"/>
      <c r="D154" s="206" t="s">
        <v>72</v>
      </c>
      <c r="E154" s="207" t="s">
        <v>149</v>
      </c>
      <c r="F154" s="207" t="s">
        <v>150</v>
      </c>
      <c r="G154" s="205"/>
      <c r="H154" s="205"/>
      <c r="I154" s="208"/>
      <c r="J154" s="209">
        <f>BK154</f>
        <v>0</v>
      </c>
      <c r="K154" s="205"/>
      <c r="L154" s="210"/>
      <c r="M154" s="211"/>
      <c r="N154" s="212"/>
      <c r="O154" s="212"/>
      <c r="P154" s="213">
        <f>P155+P270+P307+P390+P442+P476+P639+P674+P929+P942</f>
        <v>0</v>
      </c>
      <c r="Q154" s="212"/>
      <c r="R154" s="213">
        <f>R155+R270+R307+R390+R442+R476+R639+R674+R929+R942</f>
        <v>203.34320373000003</v>
      </c>
      <c r="S154" s="212"/>
      <c r="T154" s="214">
        <f>T155+T270+T307+T390+T442+T476+T639+T674+T929+T942</f>
        <v>99.125658399999992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5" t="s">
        <v>81</v>
      </c>
      <c r="AT154" s="216" t="s">
        <v>72</v>
      </c>
      <c r="AU154" s="216" t="s">
        <v>73</v>
      </c>
      <c r="AY154" s="215" t="s">
        <v>151</v>
      </c>
      <c r="BK154" s="217">
        <f>BK155+BK270+BK307+BK390+BK442+BK476+BK639+BK674+BK929+BK942</f>
        <v>0</v>
      </c>
    </row>
    <row r="155" s="12" customFormat="1" ht="22.8" customHeight="1">
      <c r="A155" s="12"/>
      <c r="B155" s="204"/>
      <c r="C155" s="205"/>
      <c r="D155" s="206" t="s">
        <v>72</v>
      </c>
      <c r="E155" s="218" t="s">
        <v>81</v>
      </c>
      <c r="F155" s="218" t="s">
        <v>152</v>
      </c>
      <c r="G155" s="205"/>
      <c r="H155" s="205"/>
      <c r="I155" s="208"/>
      <c r="J155" s="219">
        <f>BK155</f>
        <v>0</v>
      </c>
      <c r="K155" s="205"/>
      <c r="L155" s="210"/>
      <c r="M155" s="211"/>
      <c r="N155" s="212"/>
      <c r="O155" s="212"/>
      <c r="P155" s="213">
        <f>SUM(P156:P269)</f>
        <v>0</v>
      </c>
      <c r="Q155" s="212"/>
      <c r="R155" s="213">
        <f>SUM(R156:R269)</f>
        <v>0.0092999999999999992</v>
      </c>
      <c r="S155" s="212"/>
      <c r="T155" s="214">
        <f>SUM(T156:T269)</f>
        <v>36.713484999999991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5" t="s">
        <v>81</v>
      </c>
      <c r="AT155" s="216" t="s">
        <v>72</v>
      </c>
      <c r="AU155" s="216" t="s">
        <v>81</v>
      </c>
      <c r="AY155" s="215" t="s">
        <v>151</v>
      </c>
      <c r="BK155" s="217">
        <f>SUM(BK156:BK269)</f>
        <v>0</v>
      </c>
    </row>
    <row r="156" s="2" customFormat="1" ht="37.8" customHeight="1">
      <c r="A156" s="38"/>
      <c r="B156" s="39"/>
      <c r="C156" s="220" t="s">
        <v>81</v>
      </c>
      <c r="D156" s="220" t="s">
        <v>153</v>
      </c>
      <c r="E156" s="221" t="s">
        <v>154</v>
      </c>
      <c r="F156" s="222" t="s">
        <v>155</v>
      </c>
      <c r="G156" s="223" t="s">
        <v>156</v>
      </c>
      <c r="H156" s="224">
        <v>30</v>
      </c>
      <c r="I156" s="225"/>
      <c r="J156" s="226">
        <f>ROUND(I156*H156,2)</f>
        <v>0</v>
      </c>
      <c r="K156" s="227"/>
      <c r="L156" s="44"/>
      <c r="M156" s="228" t="s">
        <v>1</v>
      </c>
      <c r="N156" s="229" t="s">
        <v>40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2" t="s">
        <v>157</v>
      </c>
      <c r="AT156" s="232" t="s">
        <v>153</v>
      </c>
      <c r="AU156" s="232" t="s">
        <v>83</v>
      </c>
      <c r="AY156" s="17" t="s">
        <v>151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157</v>
      </c>
      <c r="BK156" s="233">
        <f>ROUND(I156*H156,2)</f>
        <v>0</v>
      </c>
      <c r="BL156" s="17" t="s">
        <v>157</v>
      </c>
      <c r="BM156" s="232" t="s">
        <v>158</v>
      </c>
    </row>
    <row r="157" s="2" customFormat="1">
      <c r="A157" s="38"/>
      <c r="B157" s="39"/>
      <c r="C157" s="40"/>
      <c r="D157" s="234" t="s">
        <v>159</v>
      </c>
      <c r="E157" s="40"/>
      <c r="F157" s="235" t="s">
        <v>155</v>
      </c>
      <c r="G157" s="40"/>
      <c r="H157" s="40"/>
      <c r="I157" s="236"/>
      <c r="J157" s="40"/>
      <c r="K157" s="40"/>
      <c r="L157" s="44"/>
      <c r="M157" s="237"/>
      <c r="N157" s="238"/>
      <c r="O157" s="92"/>
      <c r="P157" s="92"/>
      <c r="Q157" s="92"/>
      <c r="R157" s="92"/>
      <c r="S157" s="92"/>
      <c r="T157" s="9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159</v>
      </c>
      <c r="AU157" s="17" t="s">
        <v>83</v>
      </c>
    </row>
    <row r="158" s="13" customFormat="1">
      <c r="A158" s="13"/>
      <c r="B158" s="239"/>
      <c r="C158" s="240"/>
      <c r="D158" s="234" t="s">
        <v>160</v>
      </c>
      <c r="E158" s="241" t="s">
        <v>1</v>
      </c>
      <c r="F158" s="242" t="s">
        <v>161</v>
      </c>
      <c r="G158" s="240"/>
      <c r="H158" s="243">
        <v>30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160</v>
      </c>
      <c r="AU158" s="249" t="s">
        <v>83</v>
      </c>
      <c r="AV158" s="13" t="s">
        <v>83</v>
      </c>
      <c r="AW158" s="13" t="s">
        <v>30</v>
      </c>
      <c r="AX158" s="13" t="s">
        <v>73</v>
      </c>
      <c r="AY158" s="249" t="s">
        <v>151</v>
      </c>
    </row>
    <row r="159" s="14" customFormat="1">
      <c r="A159" s="14"/>
      <c r="B159" s="250"/>
      <c r="C159" s="251"/>
      <c r="D159" s="234" t="s">
        <v>160</v>
      </c>
      <c r="E159" s="252" t="s">
        <v>1</v>
      </c>
      <c r="F159" s="253" t="s">
        <v>162</v>
      </c>
      <c r="G159" s="251"/>
      <c r="H159" s="254">
        <v>30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160</v>
      </c>
      <c r="AU159" s="260" t="s">
        <v>83</v>
      </c>
      <c r="AV159" s="14" t="s">
        <v>157</v>
      </c>
      <c r="AW159" s="14" t="s">
        <v>30</v>
      </c>
      <c r="AX159" s="14" t="s">
        <v>81</v>
      </c>
      <c r="AY159" s="260" t="s">
        <v>151</v>
      </c>
    </row>
    <row r="160" s="2" customFormat="1" ht="24.15" customHeight="1">
      <c r="A160" s="38"/>
      <c r="B160" s="39"/>
      <c r="C160" s="220" t="s">
        <v>83</v>
      </c>
      <c r="D160" s="220" t="s">
        <v>153</v>
      </c>
      <c r="E160" s="221" t="s">
        <v>163</v>
      </c>
      <c r="F160" s="222" t="s">
        <v>164</v>
      </c>
      <c r="G160" s="223" t="s">
        <v>156</v>
      </c>
      <c r="H160" s="224">
        <v>25.864999999999998</v>
      </c>
      <c r="I160" s="225"/>
      <c r="J160" s="226">
        <f>ROUND(I160*H160,2)</f>
        <v>0</v>
      </c>
      <c r="K160" s="227"/>
      <c r="L160" s="44"/>
      <c r="M160" s="228" t="s">
        <v>1</v>
      </c>
      <c r="N160" s="229" t="s">
        <v>40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0.255</v>
      </c>
      <c r="T160" s="231">
        <f>S160*H160</f>
        <v>6.5955749999999993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2" t="s">
        <v>157</v>
      </c>
      <c r="AT160" s="232" t="s">
        <v>153</v>
      </c>
      <c r="AU160" s="232" t="s">
        <v>83</v>
      </c>
      <c r="AY160" s="17" t="s">
        <v>151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7" t="s">
        <v>157</v>
      </c>
      <c r="BK160" s="233">
        <f>ROUND(I160*H160,2)</f>
        <v>0</v>
      </c>
      <c r="BL160" s="17" t="s">
        <v>157</v>
      </c>
      <c r="BM160" s="232" t="s">
        <v>165</v>
      </c>
    </row>
    <row r="161" s="2" customFormat="1">
      <c r="A161" s="38"/>
      <c r="B161" s="39"/>
      <c r="C161" s="40"/>
      <c r="D161" s="234" t="s">
        <v>159</v>
      </c>
      <c r="E161" s="40"/>
      <c r="F161" s="235" t="s">
        <v>164</v>
      </c>
      <c r="G161" s="40"/>
      <c r="H161" s="40"/>
      <c r="I161" s="236"/>
      <c r="J161" s="40"/>
      <c r="K161" s="40"/>
      <c r="L161" s="44"/>
      <c r="M161" s="237"/>
      <c r="N161" s="238"/>
      <c r="O161" s="92"/>
      <c r="P161" s="92"/>
      <c r="Q161" s="92"/>
      <c r="R161" s="92"/>
      <c r="S161" s="92"/>
      <c r="T161" s="93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159</v>
      </c>
      <c r="AU161" s="17" t="s">
        <v>83</v>
      </c>
    </row>
    <row r="162" s="13" customFormat="1">
      <c r="A162" s="13"/>
      <c r="B162" s="239"/>
      <c r="C162" s="240"/>
      <c r="D162" s="234" t="s">
        <v>160</v>
      </c>
      <c r="E162" s="241" t="s">
        <v>1</v>
      </c>
      <c r="F162" s="242" t="s">
        <v>166</v>
      </c>
      <c r="G162" s="240"/>
      <c r="H162" s="243">
        <v>25.864999999999998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160</v>
      </c>
      <c r="AU162" s="249" t="s">
        <v>83</v>
      </c>
      <c r="AV162" s="13" t="s">
        <v>83</v>
      </c>
      <c r="AW162" s="13" t="s">
        <v>30</v>
      </c>
      <c r="AX162" s="13" t="s">
        <v>73</v>
      </c>
      <c r="AY162" s="249" t="s">
        <v>151</v>
      </c>
    </row>
    <row r="163" s="14" customFormat="1">
      <c r="A163" s="14"/>
      <c r="B163" s="250"/>
      <c r="C163" s="251"/>
      <c r="D163" s="234" t="s">
        <v>160</v>
      </c>
      <c r="E163" s="252" t="s">
        <v>1</v>
      </c>
      <c r="F163" s="253" t="s">
        <v>162</v>
      </c>
      <c r="G163" s="251"/>
      <c r="H163" s="254">
        <v>25.864999999999998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160</v>
      </c>
      <c r="AU163" s="260" t="s">
        <v>83</v>
      </c>
      <c r="AV163" s="14" t="s">
        <v>157</v>
      </c>
      <c r="AW163" s="14" t="s">
        <v>30</v>
      </c>
      <c r="AX163" s="14" t="s">
        <v>81</v>
      </c>
      <c r="AY163" s="260" t="s">
        <v>151</v>
      </c>
    </row>
    <row r="164" s="2" customFormat="1" ht="24.15" customHeight="1">
      <c r="A164" s="38"/>
      <c r="B164" s="39"/>
      <c r="C164" s="220" t="s">
        <v>167</v>
      </c>
      <c r="D164" s="220" t="s">
        <v>153</v>
      </c>
      <c r="E164" s="221" t="s">
        <v>168</v>
      </c>
      <c r="F164" s="222" t="s">
        <v>169</v>
      </c>
      <c r="G164" s="223" t="s">
        <v>156</v>
      </c>
      <c r="H164" s="224">
        <v>59.771000000000001</v>
      </c>
      <c r="I164" s="225"/>
      <c r="J164" s="226">
        <f>ROUND(I164*H164,2)</f>
        <v>0</v>
      </c>
      <c r="K164" s="227"/>
      <c r="L164" s="44"/>
      <c r="M164" s="228" t="s">
        <v>1</v>
      </c>
      <c r="N164" s="229" t="s">
        <v>40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0.28999999999999998</v>
      </c>
      <c r="T164" s="231">
        <f>S164*H164</f>
        <v>17.333589999999997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2" t="s">
        <v>157</v>
      </c>
      <c r="AT164" s="232" t="s">
        <v>153</v>
      </c>
      <c r="AU164" s="232" t="s">
        <v>83</v>
      </c>
      <c r="AY164" s="17" t="s">
        <v>151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157</v>
      </c>
      <c r="BK164" s="233">
        <f>ROUND(I164*H164,2)</f>
        <v>0</v>
      </c>
      <c r="BL164" s="17" t="s">
        <v>157</v>
      </c>
      <c r="BM164" s="232" t="s">
        <v>170</v>
      </c>
    </row>
    <row r="165" s="2" customFormat="1">
      <c r="A165" s="38"/>
      <c r="B165" s="39"/>
      <c r="C165" s="40"/>
      <c r="D165" s="234" t="s">
        <v>159</v>
      </c>
      <c r="E165" s="40"/>
      <c r="F165" s="235" t="s">
        <v>169</v>
      </c>
      <c r="G165" s="40"/>
      <c r="H165" s="40"/>
      <c r="I165" s="236"/>
      <c r="J165" s="40"/>
      <c r="K165" s="40"/>
      <c r="L165" s="44"/>
      <c r="M165" s="237"/>
      <c r="N165" s="238"/>
      <c r="O165" s="92"/>
      <c r="P165" s="92"/>
      <c r="Q165" s="92"/>
      <c r="R165" s="92"/>
      <c r="S165" s="92"/>
      <c r="T165" s="9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159</v>
      </c>
      <c r="AU165" s="17" t="s">
        <v>83</v>
      </c>
    </row>
    <row r="166" s="13" customFormat="1">
      <c r="A166" s="13"/>
      <c r="B166" s="239"/>
      <c r="C166" s="240"/>
      <c r="D166" s="234" t="s">
        <v>160</v>
      </c>
      <c r="E166" s="241" t="s">
        <v>1</v>
      </c>
      <c r="F166" s="242" t="s">
        <v>166</v>
      </c>
      <c r="G166" s="240"/>
      <c r="H166" s="243">
        <v>25.864999999999998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160</v>
      </c>
      <c r="AU166" s="249" t="s">
        <v>83</v>
      </c>
      <c r="AV166" s="13" t="s">
        <v>83</v>
      </c>
      <c r="AW166" s="13" t="s">
        <v>30</v>
      </c>
      <c r="AX166" s="13" t="s">
        <v>73</v>
      </c>
      <c r="AY166" s="249" t="s">
        <v>151</v>
      </c>
    </row>
    <row r="167" s="13" customFormat="1">
      <c r="A167" s="13"/>
      <c r="B167" s="239"/>
      <c r="C167" s="240"/>
      <c r="D167" s="234" t="s">
        <v>160</v>
      </c>
      <c r="E167" s="241" t="s">
        <v>1</v>
      </c>
      <c r="F167" s="242" t="s">
        <v>171</v>
      </c>
      <c r="G167" s="240"/>
      <c r="H167" s="243">
        <v>33.905999999999999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160</v>
      </c>
      <c r="AU167" s="249" t="s">
        <v>83</v>
      </c>
      <c r="AV167" s="13" t="s">
        <v>83</v>
      </c>
      <c r="AW167" s="13" t="s">
        <v>30</v>
      </c>
      <c r="AX167" s="13" t="s">
        <v>73</v>
      </c>
      <c r="AY167" s="249" t="s">
        <v>151</v>
      </c>
    </row>
    <row r="168" s="14" customFormat="1">
      <c r="A168" s="14"/>
      <c r="B168" s="250"/>
      <c r="C168" s="251"/>
      <c r="D168" s="234" t="s">
        <v>160</v>
      </c>
      <c r="E168" s="252" t="s">
        <v>1</v>
      </c>
      <c r="F168" s="253" t="s">
        <v>162</v>
      </c>
      <c r="G168" s="251"/>
      <c r="H168" s="254">
        <v>59.771000000000001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160</v>
      </c>
      <c r="AU168" s="260" t="s">
        <v>83</v>
      </c>
      <c r="AV168" s="14" t="s">
        <v>157</v>
      </c>
      <c r="AW168" s="14" t="s">
        <v>30</v>
      </c>
      <c r="AX168" s="14" t="s">
        <v>81</v>
      </c>
      <c r="AY168" s="260" t="s">
        <v>151</v>
      </c>
    </row>
    <row r="169" s="2" customFormat="1" ht="16.5" customHeight="1">
      <c r="A169" s="38"/>
      <c r="B169" s="39"/>
      <c r="C169" s="220" t="s">
        <v>157</v>
      </c>
      <c r="D169" s="220" t="s">
        <v>153</v>
      </c>
      <c r="E169" s="221" t="s">
        <v>172</v>
      </c>
      <c r="F169" s="222" t="s">
        <v>173</v>
      </c>
      <c r="G169" s="223" t="s">
        <v>156</v>
      </c>
      <c r="H169" s="224">
        <v>33.905999999999999</v>
      </c>
      <c r="I169" s="225"/>
      <c r="J169" s="226">
        <f>ROUND(I169*H169,2)</f>
        <v>0</v>
      </c>
      <c r="K169" s="227"/>
      <c r="L169" s="44"/>
      <c r="M169" s="228" t="s">
        <v>1</v>
      </c>
      <c r="N169" s="229" t="s">
        <v>40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0.22</v>
      </c>
      <c r="T169" s="231">
        <f>S169*H169</f>
        <v>7.45932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2" t="s">
        <v>157</v>
      </c>
      <c r="AT169" s="232" t="s">
        <v>153</v>
      </c>
      <c r="AU169" s="232" t="s">
        <v>83</v>
      </c>
      <c r="AY169" s="17" t="s">
        <v>151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7" t="s">
        <v>157</v>
      </c>
      <c r="BK169" s="233">
        <f>ROUND(I169*H169,2)</f>
        <v>0</v>
      </c>
      <c r="BL169" s="17" t="s">
        <v>157</v>
      </c>
      <c r="BM169" s="232" t="s">
        <v>174</v>
      </c>
    </row>
    <row r="170" s="2" customFormat="1">
      <c r="A170" s="38"/>
      <c r="B170" s="39"/>
      <c r="C170" s="40"/>
      <c r="D170" s="234" t="s">
        <v>159</v>
      </c>
      <c r="E170" s="40"/>
      <c r="F170" s="235" t="s">
        <v>173</v>
      </c>
      <c r="G170" s="40"/>
      <c r="H170" s="40"/>
      <c r="I170" s="236"/>
      <c r="J170" s="40"/>
      <c r="K170" s="40"/>
      <c r="L170" s="44"/>
      <c r="M170" s="237"/>
      <c r="N170" s="238"/>
      <c r="O170" s="92"/>
      <c r="P170" s="92"/>
      <c r="Q170" s="92"/>
      <c r="R170" s="92"/>
      <c r="S170" s="92"/>
      <c r="T170" s="9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159</v>
      </c>
      <c r="AU170" s="17" t="s">
        <v>83</v>
      </c>
    </row>
    <row r="171" s="13" customFormat="1">
      <c r="A171" s="13"/>
      <c r="B171" s="239"/>
      <c r="C171" s="240"/>
      <c r="D171" s="234" t="s">
        <v>160</v>
      </c>
      <c r="E171" s="241" t="s">
        <v>1</v>
      </c>
      <c r="F171" s="242" t="s">
        <v>171</v>
      </c>
      <c r="G171" s="240"/>
      <c r="H171" s="243">
        <v>33.905999999999999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160</v>
      </c>
      <c r="AU171" s="249" t="s">
        <v>83</v>
      </c>
      <c r="AV171" s="13" t="s">
        <v>83</v>
      </c>
      <c r="AW171" s="13" t="s">
        <v>30</v>
      </c>
      <c r="AX171" s="13" t="s">
        <v>73</v>
      </c>
      <c r="AY171" s="249" t="s">
        <v>151</v>
      </c>
    </row>
    <row r="172" s="14" customFormat="1">
      <c r="A172" s="14"/>
      <c r="B172" s="250"/>
      <c r="C172" s="251"/>
      <c r="D172" s="234" t="s">
        <v>160</v>
      </c>
      <c r="E172" s="252" t="s">
        <v>1</v>
      </c>
      <c r="F172" s="253" t="s">
        <v>162</v>
      </c>
      <c r="G172" s="251"/>
      <c r="H172" s="254">
        <v>33.905999999999999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160</v>
      </c>
      <c r="AU172" s="260" t="s">
        <v>83</v>
      </c>
      <c r="AV172" s="14" t="s">
        <v>157</v>
      </c>
      <c r="AW172" s="14" t="s">
        <v>30</v>
      </c>
      <c r="AX172" s="14" t="s">
        <v>81</v>
      </c>
      <c r="AY172" s="260" t="s">
        <v>151</v>
      </c>
    </row>
    <row r="173" s="2" customFormat="1" ht="16.5" customHeight="1">
      <c r="A173" s="38"/>
      <c r="B173" s="39"/>
      <c r="C173" s="220" t="s">
        <v>175</v>
      </c>
      <c r="D173" s="220" t="s">
        <v>153</v>
      </c>
      <c r="E173" s="221" t="s">
        <v>176</v>
      </c>
      <c r="F173" s="222" t="s">
        <v>177</v>
      </c>
      <c r="G173" s="223" t="s">
        <v>156</v>
      </c>
      <c r="H173" s="224">
        <v>15</v>
      </c>
      <c r="I173" s="225"/>
      <c r="J173" s="226">
        <f>ROUND(I173*H173,2)</f>
        <v>0</v>
      </c>
      <c r="K173" s="227"/>
      <c r="L173" s="44"/>
      <c r="M173" s="228" t="s">
        <v>1</v>
      </c>
      <c r="N173" s="229" t="s">
        <v>40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0.35499999999999998</v>
      </c>
      <c r="T173" s="231">
        <f>S173*H173</f>
        <v>5.3249999999999993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2" t="s">
        <v>157</v>
      </c>
      <c r="AT173" s="232" t="s">
        <v>153</v>
      </c>
      <c r="AU173" s="232" t="s">
        <v>83</v>
      </c>
      <c r="AY173" s="17" t="s">
        <v>151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157</v>
      </c>
      <c r="BK173" s="233">
        <f>ROUND(I173*H173,2)</f>
        <v>0</v>
      </c>
      <c r="BL173" s="17" t="s">
        <v>157</v>
      </c>
      <c r="BM173" s="232" t="s">
        <v>178</v>
      </c>
    </row>
    <row r="174" s="2" customFormat="1">
      <c r="A174" s="38"/>
      <c r="B174" s="39"/>
      <c r="C174" s="40"/>
      <c r="D174" s="234" t="s">
        <v>159</v>
      </c>
      <c r="E174" s="40"/>
      <c r="F174" s="235" t="s">
        <v>177</v>
      </c>
      <c r="G174" s="40"/>
      <c r="H174" s="40"/>
      <c r="I174" s="236"/>
      <c r="J174" s="40"/>
      <c r="K174" s="40"/>
      <c r="L174" s="44"/>
      <c r="M174" s="237"/>
      <c r="N174" s="238"/>
      <c r="O174" s="92"/>
      <c r="P174" s="92"/>
      <c r="Q174" s="92"/>
      <c r="R174" s="92"/>
      <c r="S174" s="92"/>
      <c r="T174" s="9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159</v>
      </c>
      <c r="AU174" s="17" t="s">
        <v>83</v>
      </c>
    </row>
    <row r="175" s="15" customFormat="1">
      <c r="A175" s="15"/>
      <c r="B175" s="261"/>
      <c r="C175" s="262"/>
      <c r="D175" s="234" t="s">
        <v>160</v>
      </c>
      <c r="E175" s="263" t="s">
        <v>1</v>
      </c>
      <c r="F175" s="264" t="s">
        <v>179</v>
      </c>
      <c r="G175" s="262"/>
      <c r="H175" s="263" t="s">
        <v>1</v>
      </c>
      <c r="I175" s="265"/>
      <c r="J175" s="262"/>
      <c r="K175" s="262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160</v>
      </c>
      <c r="AU175" s="270" t="s">
        <v>83</v>
      </c>
      <c r="AV175" s="15" t="s">
        <v>81</v>
      </c>
      <c r="AW175" s="15" t="s">
        <v>30</v>
      </c>
      <c r="AX175" s="15" t="s">
        <v>73</v>
      </c>
      <c r="AY175" s="270" t="s">
        <v>151</v>
      </c>
    </row>
    <row r="176" s="13" customFormat="1">
      <c r="A176" s="13"/>
      <c r="B176" s="239"/>
      <c r="C176" s="240"/>
      <c r="D176" s="234" t="s">
        <v>160</v>
      </c>
      <c r="E176" s="241" t="s">
        <v>1</v>
      </c>
      <c r="F176" s="242" t="s">
        <v>180</v>
      </c>
      <c r="G176" s="240"/>
      <c r="H176" s="243">
        <v>15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160</v>
      </c>
      <c r="AU176" s="249" t="s">
        <v>83</v>
      </c>
      <c r="AV176" s="13" t="s">
        <v>83</v>
      </c>
      <c r="AW176" s="13" t="s">
        <v>30</v>
      </c>
      <c r="AX176" s="13" t="s">
        <v>73</v>
      </c>
      <c r="AY176" s="249" t="s">
        <v>151</v>
      </c>
    </row>
    <row r="177" s="14" customFormat="1">
      <c r="A177" s="14"/>
      <c r="B177" s="250"/>
      <c r="C177" s="251"/>
      <c r="D177" s="234" t="s">
        <v>160</v>
      </c>
      <c r="E177" s="252" t="s">
        <v>1</v>
      </c>
      <c r="F177" s="253" t="s">
        <v>162</v>
      </c>
      <c r="G177" s="251"/>
      <c r="H177" s="254">
        <v>15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160</v>
      </c>
      <c r="AU177" s="260" t="s">
        <v>83</v>
      </c>
      <c r="AV177" s="14" t="s">
        <v>157</v>
      </c>
      <c r="AW177" s="14" t="s">
        <v>30</v>
      </c>
      <c r="AX177" s="14" t="s">
        <v>81</v>
      </c>
      <c r="AY177" s="260" t="s">
        <v>151</v>
      </c>
    </row>
    <row r="178" s="2" customFormat="1" ht="24.15" customHeight="1">
      <c r="A178" s="38"/>
      <c r="B178" s="39"/>
      <c r="C178" s="220" t="s">
        <v>181</v>
      </c>
      <c r="D178" s="220" t="s">
        <v>153</v>
      </c>
      <c r="E178" s="221" t="s">
        <v>182</v>
      </c>
      <c r="F178" s="222" t="s">
        <v>183</v>
      </c>
      <c r="G178" s="223" t="s">
        <v>184</v>
      </c>
      <c r="H178" s="224">
        <v>62</v>
      </c>
      <c r="I178" s="225"/>
      <c r="J178" s="226">
        <f>ROUND(I178*H178,2)</f>
        <v>0</v>
      </c>
      <c r="K178" s="227"/>
      <c r="L178" s="44"/>
      <c r="M178" s="228" t="s">
        <v>1</v>
      </c>
      <c r="N178" s="229" t="s">
        <v>40</v>
      </c>
      <c r="O178" s="92"/>
      <c r="P178" s="230">
        <f>O178*H178</f>
        <v>0</v>
      </c>
      <c r="Q178" s="230">
        <v>0.00014999999999999999</v>
      </c>
      <c r="R178" s="230">
        <f>Q178*H178</f>
        <v>0.0092999999999999992</v>
      </c>
      <c r="S178" s="230">
        <v>0</v>
      </c>
      <c r="T178" s="231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2" t="s">
        <v>157</v>
      </c>
      <c r="AT178" s="232" t="s">
        <v>153</v>
      </c>
      <c r="AU178" s="232" t="s">
        <v>83</v>
      </c>
      <c r="AY178" s="17" t="s">
        <v>151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7" t="s">
        <v>157</v>
      </c>
      <c r="BK178" s="233">
        <f>ROUND(I178*H178,2)</f>
        <v>0</v>
      </c>
      <c r="BL178" s="17" t="s">
        <v>157</v>
      </c>
      <c r="BM178" s="232" t="s">
        <v>185</v>
      </c>
    </row>
    <row r="179" s="2" customFormat="1">
      <c r="A179" s="38"/>
      <c r="B179" s="39"/>
      <c r="C179" s="40"/>
      <c r="D179" s="234" t="s">
        <v>159</v>
      </c>
      <c r="E179" s="40"/>
      <c r="F179" s="235" t="s">
        <v>183</v>
      </c>
      <c r="G179" s="40"/>
      <c r="H179" s="40"/>
      <c r="I179" s="236"/>
      <c r="J179" s="40"/>
      <c r="K179" s="40"/>
      <c r="L179" s="44"/>
      <c r="M179" s="237"/>
      <c r="N179" s="238"/>
      <c r="O179" s="92"/>
      <c r="P179" s="92"/>
      <c r="Q179" s="92"/>
      <c r="R179" s="92"/>
      <c r="S179" s="92"/>
      <c r="T179" s="93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159</v>
      </c>
      <c r="AU179" s="17" t="s">
        <v>83</v>
      </c>
    </row>
    <row r="180" s="13" customFormat="1">
      <c r="A180" s="13"/>
      <c r="B180" s="239"/>
      <c r="C180" s="240"/>
      <c r="D180" s="234" t="s">
        <v>160</v>
      </c>
      <c r="E180" s="241" t="s">
        <v>1</v>
      </c>
      <c r="F180" s="242" t="s">
        <v>186</v>
      </c>
      <c r="G180" s="240"/>
      <c r="H180" s="243">
        <v>62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160</v>
      </c>
      <c r="AU180" s="249" t="s">
        <v>83</v>
      </c>
      <c r="AV180" s="13" t="s">
        <v>83</v>
      </c>
      <c r="AW180" s="13" t="s">
        <v>30</v>
      </c>
      <c r="AX180" s="13" t="s">
        <v>73</v>
      </c>
      <c r="AY180" s="249" t="s">
        <v>151</v>
      </c>
    </row>
    <row r="181" s="14" customFormat="1">
      <c r="A181" s="14"/>
      <c r="B181" s="250"/>
      <c r="C181" s="251"/>
      <c r="D181" s="234" t="s">
        <v>160</v>
      </c>
      <c r="E181" s="252" t="s">
        <v>1</v>
      </c>
      <c r="F181" s="253" t="s">
        <v>162</v>
      </c>
      <c r="G181" s="251"/>
      <c r="H181" s="254">
        <v>62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160</v>
      </c>
      <c r="AU181" s="260" t="s">
        <v>83</v>
      </c>
      <c r="AV181" s="14" t="s">
        <v>157</v>
      </c>
      <c r="AW181" s="14" t="s">
        <v>30</v>
      </c>
      <c r="AX181" s="14" t="s">
        <v>81</v>
      </c>
      <c r="AY181" s="260" t="s">
        <v>151</v>
      </c>
    </row>
    <row r="182" s="2" customFormat="1" ht="24.15" customHeight="1">
      <c r="A182" s="38"/>
      <c r="B182" s="39"/>
      <c r="C182" s="220" t="s">
        <v>187</v>
      </c>
      <c r="D182" s="220" t="s">
        <v>153</v>
      </c>
      <c r="E182" s="221" t="s">
        <v>188</v>
      </c>
      <c r="F182" s="222" t="s">
        <v>189</v>
      </c>
      <c r="G182" s="223" t="s">
        <v>184</v>
      </c>
      <c r="H182" s="224">
        <v>62</v>
      </c>
      <c r="I182" s="225"/>
      <c r="J182" s="226">
        <f>ROUND(I182*H182,2)</f>
        <v>0</v>
      </c>
      <c r="K182" s="227"/>
      <c r="L182" s="44"/>
      <c r="M182" s="228" t="s">
        <v>1</v>
      </c>
      <c r="N182" s="229" t="s">
        <v>40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2" t="s">
        <v>157</v>
      </c>
      <c r="AT182" s="232" t="s">
        <v>153</v>
      </c>
      <c r="AU182" s="232" t="s">
        <v>83</v>
      </c>
      <c r="AY182" s="17" t="s">
        <v>151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157</v>
      </c>
      <c r="BK182" s="233">
        <f>ROUND(I182*H182,2)</f>
        <v>0</v>
      </c>
      <c r="BL182" s="17" t="s">
        <v>157</v>
      </c>
      <c r="BM182" s="232" t="s">
        <v>190</v>
      </c>
    </row>
    <row r="183" s="2" customFormat="1">
      <c r="A183" s="38"/>
      <c r="B183" s="39"/>
      <c r="C183" s="40"/>
      <c r="D183" s="234" t="s">
        <v>159</v>
      </c>
      <c r="E183" s="40"/>
      <c r="F183" s="235" t="s">
        <v>189</v>
      </c>
      <c r="G183" s="40"/>
      <c r="H183" s="40"/>
      <c r="I183" s="236"/>
      <c r="J183" s="40"/>
      <c r="K183" s="40"/>
      <c r="L183" s="44"/>
      <c r="M183" s="237"/>
      <c r="N183" s="238"/>
      <c r="O183" s="92"/>
      <c r="P183" s="92"/>
      <c r="Q183" s="92"/>
      <c r="R183" s="92"/>
      <c r="S183" s="92"/>
      <c r="T183" s="9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159</v>
      </c>
      <c r="AU183" s="17" t="s">
        <v>83</v>
      </c>
    </row>
    <row r="184" s="2" customFormat="1" ht="33" customHeight="1">
      <c r="A184" s="38"/>
      <c r="B184" s="39"/>
      <c r="C184" s="220" t="s">
        <v>191</v>
      </c>
      <c r="D184" s="220" t="s">
        <v>153</v>
      </c>
      <c r="E184" s="221" t="s">
        <v>192</v>
      </c>
      <c r="F184" s="222" t="s">
        <v>193</v>
      </c>
      <c r="G184" s="223" t="s">
        <v>194</v>
      </c>
      <c r="H184" s="224">
        <v>25.582999999999998</v>
      </c>
      <c r="I184" s="225"/>
      <c r="J184" s="226">
        <f>ROUND(I184*H184,2)</f>
        <v>0</v>
      </c>
      <c r="K184" s="227"/>
      <c r="L184" s="44"/>
      <c r="M184" s="228" t="s">
        <v>1</v>
      </c>
      <c r="N184" s="229" t="s">
        <v>40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2" t="s">
        <v>157</v>
      </c>
      <c r="AT184" s="232" t="s">
        <v>153</v>
      </c>
      <c r="AU184" s="232" t="s">
        <v>83</v>
      </c>
      <c r="AY184" s="17" t="s">
        <v>151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157</v>
      </c>
      <c r="BK184" s="233">
        <f>ROUND(I184*H184,2)</f>
        <v>0</v>
      </c>
      <c r="BL184" s="17" t="s">
        <v>157</v>
      </c>
      <c r="BM184" s="232" t="s">
        <v>195</v>
      </c>
    </row>
    <row r="185" s="2" customFormat="1">
      <c r="A185" s="38"/>
      <c r="B185" s="39"/>
      <c r="C185" s="40"/>
      <c r="D185" s="234" t="s">
        <v>159</v>
      </c>
      <c r="E185" s="40"/>
      <c r="F185" s="235" t="s">
        <v>193</v>
      </c>
      <c r="G185" s="40"/>
      <c r="H185" s="40"/>
      <c r="I185" s="236"/>
      <c r="J185" s="40"/>
      <c r="K185" s="40"/>
      <c r="L185" s="44"/>
      <c r="M185" s="237"/>
      <c r="N185" s="238"/>
      <c r="O185" s="92"/>
      <c r="P185" s="92"/>
      <c r="Q185" s="92"/>
      <c r="R185" s="92"/>
      <c r="S185" s="92"/>
      <c r="T185" s="93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159</v>
      </c>
      <c r="AU185" s="17" t="s">
        <v>83</v>
      </c>
    </row>
    <row r="186" s="15" customFormat="1">
      <c r="A186" s="15"/>
      <c r="B186" s="261"/>
      <c r="C186" s="262"/>
      <c r="D186" s="234" t="s">
        <v>160</v>
      </c>
      <c r="E186" s="263" t="s">
        <v>1</v>
      </c>
      <c r="F186" s="264" t="s">
        <v>196</v>
      </c>
      <c r="G186" s="262"/>
      <c r="H186" s="263" t="s">
        <v>1</v>
      </c>
      <c r="I186" s="265"/>
      <c r="J186" s="262"/>
      <c r="K186" s="262"/>
      <c r="L186" s="266"/>
      <c r="M186" s="267"/>
      <c r="N186" s="268"/>
      <c r="O186" s="268"/>
      <c r="P186" s="268"/>
      <c r="Q186" s="268"/>
      <c r="R186" s="268"/>
      <c r="S186" s="268"/>
      <c r="T186" s="26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0" t="s">
        <v>160</v>
      </c>
      <c r="AU186" s="270" t="s">
        <v>83</v>
      </c>
      <c r="AV186" s="15" t="s">
        <v>81</v>
      </c>
      <c r="AW186" s="15" t="s">
        <v>30</v>
      </c>
      <c r="AX186" s="15" t="s">
        <v>73</v>
      </c>
      <c r="AY186" s="270" t="s">
        <v>151</v>
      </c>
    </row>
    <row r="187" s="13" customFormat="1">
      <c r="A187" s="13"/>
      <c r="B187" s="239"/>
      <c r="C187" s="240"/>
      <c r="D187" s="234" t="s">
        <v>160</v>
      </c>
      <c r="E187" s="241" t="s">
        <v>1</v>
      </c>
      <c r="F187" s="242" t="s">
        <v>197</v>
      </c>
      <c r="G187" s="240"/>
      <c r="H187" s="243">
        <v>9.968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160</v>
      </c>
      <c r="AU187" s="249" t="s">
        <v>83</v>
      </c>
      <c r="AV187" s="13" t="s">
        <v>83</v>
      </c>
      <c r="AW187" s="13" t="s">
        <v>30</v>
      </c>
      <c r="AX187" s="13" t="s">
        <v>73</v>
      </c>
      <c r="AY187" s="249" t="s">
        <v>151</v>
      </c>
    </row>
    <row r="188" s="15" customFormat="1">
      <c r="A188" s="15"/>
      <c r="B188" s="261"/>
      <c r="C188" s="262"/>
      <c r="D188" s="234" t="s">
        <v>160</v>
      </c>
      <c r="E188" s="263" t="s">
        <v>1</v>
      </c>
      <c r="F188" s="264" t="s">
        <v>198</v>
      </c>
      <c r="G188" s="262"/>
      <c r="H188" s="263" t="s">
        <v>1</v>
      </c>
      <c r="I188" s="265"/>
      <c r="J188" s="262"/>
      <c r="K188" s="262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160</v>
      </c>
      <c r="AU188" s="270" t="s">
        <v>83</v>
      </c>
      <c r="AV188" s="15" t="s">
        <v>81</v>
      </c>
      <c r="AW188" s="15" t="s">
        <v>30</v>
      </c>
      <c r="AX188" s="15" t="s">
        <v>73</v>
      </c>
      <c r="AY188" s="270" t="s">
        <v>151</v>
      </c>
    </row>
    <row r="189" s="13" customFormat="1">
      <c r="A189" s="13"/>
      <c r="B189" s="239"/>
      <c r="C189" s="240"/>
      <c r="D189" s="234" t="s">
        <v>160</v>
      </c>
      <c r="E189" s="241" t="s">
        <v>1</v>
      </c>
      <c r="F189" s="242" t="s">
        <v>199</v>
      </c>
      <c r="G189" s="240"/>
      <c r="H189" s="243">
        <v>15.615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160</v>
      </c>
      <c r="AU189" s="249" t="s">
        <v>83</v>
      </c>
      <c r="AV189" s="13" t="s">
        <v>83</v>
      </c>
      <c r="AW189" s="13" t="s">
        <v>30</v>
      </c>
      <c r="AX189" s="13" t="s">
        <v>73</v>
      </c>
      <c r="AY189" s="249" t="s">
        <v>151</v>
      </c>
    </row>
    <row r="190" s="14" customFormat="1">
      <c r="A190" s="14"/>
      <c r="B190" s="250"/>
      <c r="C190" s="251"/>
      <c r="D190" s="234" t="s">
        <v>160</v>
      </c>
      <c r="E190" s="252" t="s">
        <v>1</v>
      </c>
      <c r="F190" s="253" t="s">
        <v>162</v>
      </c>
      <c r="G190" s="251"/>
      <c r="H190" s="254">
        <v>25.582999999999998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160</v>
      </c>
      <c r="AU190" s="260" t="s">
        <v>83</v>
      </c>
      <c r="AV190" s="14" t="s">
        <v>157</v>
      </c>
      <c r="AW190" s="14" t="s">
        <v>30</v>
      </c>
      <c r="AX190" s="14" t="s">
        <v>81</v>
      </c>
      <c r="AY190" s="260" t="s">
        <v>151</v>
      </c>
    </row>
    <row r="191" s="2" customFormat="1" ht="24.15" customHeight="1">
      <c r="A191" s="38"/>
      <c r="B191" s="39"/>
      <c r="C191" s="220" t="s">
        <v>200</v>
      </c>
      <c r="D191" s="220" t="s">
        <v>153</v>
      </c>
      <c r="E191" s="221" t="s">
        <v>201</v>
      </c>
      <c r="F191" s="222" t="s">
        <v>202</v>
      </c>
      <c r="G191" s="223" t="s">
        <v>184</v>
      </c>
      <c r="H191" s="224">
        <v>6.4000000000000004</v>
      </c>
      <c r="I191" s="225"/>
      <c r="J191" s="226">
        <f>ROUND(I191*H191,2)</f>
        <v>0</v>
      </c>
      <c r="K191" s="227"/>
      <c r="L191" s="44"/>
      <c r="M191" s="228" t="s">
        <v>1</v>
      </c>
      <c r="N191" s="229" t="s">
        <v>40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2" t="s">
        <v>157</v>
      </c>
      <c r="AT191" s="232" t="s">
        <v>153</v>
      </c>
      <c r="AU191" s="232" t="s">
        <v>83</v>
      </c>
      <c r="AY191" s="17" t="s">
        <v>151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7" t="s">
        <v>157</v>
      </c>
      <c r="BK191" s="233">
        <f>ROUND(I191*H191,2)</f>
        <v>0</v>
      </c>
      <c r="BL191" s="17" t="s">
        <v>157</v>
      </c>
      <c r="BM191" s="232" t="s">
        <v>203</v>
      </c>
    </row>
    <row r="192" s="2" customFormat="1">
      <c r="A192" s="38"/>
      <c r="B192" s="39"/>
      <c r="C192" s="40"/>
      <c r="D192" s="234" t="s">
        <v>159</v>
      </c>
      <c r="E192" s="40"/>
      <c r="F192" s="235" t="s">
        <v>202</v>
      </c>
      <c r="G192" s="40"/>
      <c r="H192" s="40"/>
      <c r="I192" s="236"/>
      <c r="J192" s="40"/>
      <c r="K192" s="40"/>
      <c r="L192" s="44"/>
      <c r="M192" s="237"/>
      <c r="N192" s="238"/>
      <c r="O192" s="92"/>
      <c r="P192" s="92"/>
      <c r="Q192" s="92"/>
      <c r="R192" s="92"/>
      <c r="S192" s="92"/>
      <c r="T192" s="93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159</v>
      </c>
      <c r="AU192" s="17" t="s">
        <v>83</v>
      </c>
    </row>
    <row r="193" s="13" customFormat="1">
      <c r="A193" s="13"/>
      <c r="B193" s="239"/>
      <c r="C193" s="240"/>
      <c r="D193" s="234" t="s">
        <v>160</v>
      </c>
      <c r="E193" s="241" t="s">
        <v>1</v>
      </c>
      <c r="F193" s="242" t="s">
        <v>204</v>
      </c>
      <c r="G193" s="240"/>
      <c r="H193" s="243">
        <v>6.4000000000000004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160</v>
      </c>
      <c r="AU193" s="249" t="s">
        <v>83</v>
      </c>
      <c r="AV193" s="13" t="s">
        <v>83</v>
      </c>
      <c r="AW193" s="13" t="s">
        <v>30</v>
      </c>
      <c r="AX193" s="13" t="s">
        <v>73</v>
      </c>
      <c r="AY193" s="249" t="s">
        <v>151</v>
      </c>
    </row>
    <row r="194" s="14" customFormat="1">
      <c r="A194" s="14"/>
      <c r="B194" s="250"/>
      <c r="C194" s="251"/>
      <c r="D194" s="234" t="s">
        <v>160</v>
      </c>
      <c r="E194" s="252" t="s">
        <v>1</v>
      </c>
      <c r="F194" s="253" t="s">
        <v>162</v>
      </c>
      <c r="G194" s="251"/>
      <c r="H194" s="254">
        <v>6.4000000000000004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160</v>
      </c>
      <c r="AU194" s="260" t="s">
        <v>83</v>
      </c>
      <c r="AV194" s="14" t="s">
        <v>157</v>
      </c>
      <c r="AW194" s="14" t="s">
        <v>30</v>
      </c>
      <c r="AX194" s="14" t="s">
        <v>81</v>
      </c>
      <c r="AY194" s="260" t="s">
        <v>151</v>
      </c>
    </row>
    <row r="195" s="2" customFormat="1" ht="33" customHeight="1">
      <c r="A195" s="38"/>
      <c r="B195" s="39"/>
      <c r="C195" s="220" t="s">
        <v>205</v>
      </c>
      <c r="D195" s="220" t="s">
        <v>153</v>
      </c>
      <c r="E195" s="221" t="s">
        <v>206</v>
      </c>
      <c r="F195" s="222" t="s">
        <v>207</v>
      </c>
      <c r="G195" s="223" t="s">
        <v>194</v>
      </c>
      <c r="H195" s="224">
        <v>67.810000000000002</v>
      </c>
      <c r="I195" s="225"/>
      <c r="J195" s="226">
        <f>ROUND(I195*H195,2)</f>
        <v>0</v>
      </c>
      <c r="K195" s="227"/>
      <c r="L195" s="44"/>
      <c r="M195" s="228" t="s">
        <v>1</v>
      </c>
      <c r="N195" s="229" t="s">
        <v>40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2" t="s">
        <v>157</v>
      </c>
      <c r="AT195" s="232" t="s">
        <v>153</v>
      </c>
      <c r="AU195" s="232" t="s">
        <v>83</v>
      </c>
      <c r="AY195" s="17" t="s">
        <v>151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157</v>
      </c>
      <c r="BK195" s="233">
        <f>ROUND(I195*H195,2)</f>
        <v>0</v>
      </c>
      <c r="BL195" s="17" t="s">
        <v>157</v>
      </c>
      <c r="BM195" s="232" t="s">
        <v>208</v>
      </c>
    </row>
    <row r="196" s="2" customFormat="1">
      <c r="A196" s="38"/>
      <c r="B196" s="39"/>
      <c r="C196" s="40"/>
      <c r="D196" s="234" t="s">
        <v>159</v>
      </c>
      <c r="E196" s="40"/>
      <c r="F196" s="235" t="s">
        <v>207</v>
      </c>
      <c r="G196" s="40"/>
      <c r="H196" s="40"/>
      <c r="I196" s="236"/>
      <c r="J196" s="40"/>
      <c r="K196" s="40"/>
      <c r="L196" s="44"/>
      <c r="M196" s="237"/>
      <c r="N196" s="238"/>
      <c r="O196" s="92"/>
      <c r="P196" s="92"/>
      <c r="Q196" s="92"/>
      <c r="R196" s="92"/>
      <c r="S196" s="92"/>
      <c r="T196" s="93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159</v>
      </c>
      <c r="AU196" s="17" t="s">
        <v>83</v>
      </c>
    </row>
    <row r="197" s="15" customFormat="1">
      <c r="A197" s="15"/>
      <c r="B197" s="261"/>
      <c r="C197" s="262"/>
      <c r="D197" s="234" t="s">
        <v>160</v>
      </c>
      <c r="E197" s="263" t="s">
        <v>1</v>
      </c>
      <c r="F197" s="264" t="s">
        <v>209</v>
      </c>
      <c r="G197" s="262"/>
      <c r="H197" s="263" t="s">
        <v>1</v>
      </c>
      <c r="I197" s="265"/>
      <c r="J197" s="262"/>
      <c r="K197" s="262"/>
      <c r="L197" s="266"/>
      <c r="M197" s="267"/>
      <c r="N197" s="268"/>
      <c r="O197" s="268"/>
      <c r="P197" s="268"/>
      <c r="Q197" s="268"/>
      <c r="R197" s="268"/>
      <c r="S197" s="268"/>
      <c r="T197" s="26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0" t="s">
        <v>160</v>
      </c>
      <c r="AU197" s="270" t="s">
        <v>83</v>
      </c>
      <c r="AV197" s="15" t="s">
        <v>81</v>
      </c>
      <c r="AW197" s="15" t="s">
        <v>30</v>
      </c>
      <c r="AX197" s="15" t="s">
        <v>73</v>
      </c>
      <c r="AY197" s="270" t="s">
        <v>151</v>
      </c>
    </row>
    <row r="198" s="13" customFormat="1">
      <c r="A198" s="13"/>
      <c r="B198" s="239"/>
      <c r="C198" s="240"/>
      <c r="D198" s="234" t="s">
        <v>160</v>
      </c>
      <c r="E198" s="241" t="s">
        <v>1</v>
      </c>
      <c r="F198" s="242" t="s">
        <v>210</v>
      </c>
      <c r="G198" s="240"/>
      <c r="H198" s="243">
        <v>14.4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160</v>
      </c>
      <c r="AU198" s="249" t="s">
        <v>83</v>
      </c>
      <c r="AV198" s="13" t="s">
        <v>83</v>
      </c>
      <c r="AW198" s="13" t="s">
        <v>30</v>
      </c>
      <c r="AX198" s="13" t="s">
        <v>73</v>
      </c>
      <c r="AY198" s="249" t="s">
        <v>151</v>
      </c>
    </row>
    <row r="199" s="15" customFormat="1">
      <c r="A199" s="15"/>
      <c r="B199" s="261"/>
      <c r="C199" s="262"/>
      <c r="D199" s="234" t="s">
        <v>160</v>
      </c>
      <c r="E199" s="263" t="s">
        <v>1</v>
      </c>
      <c r="F199" s="264" t="s">
        <v>211</v>
      </c>
      <c r="G199" s="262"/>
      <c r="H199" s="263" t="s">
        <v>1</v>
      </c>
      <c r="I199" s="265"/>
      <c r="J199" s="262"/>
      <c r="K199" s="262"/>
      <c r="L199" s="266"/>
      <c r="M199" s="267"/>
      <c r="N199" s="268"/>
      <c r="O199" s="268"/>
      <c r="P199" s="268"/>
      <c r="Q199" s="268"/>
      <c r="R199" s="268"/>
      <c r="S199" s="268"/>
      <c r="T199" s="26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0" t="s">
        <v>160</v>
      </c>
      <c r="AU199" s="270" t="s">
        <v>83</v>
      </c>
      <c r="AV199" s="15" t="s">
        <v>81</v>
      </c>
      <c r="AW199" s="15" t="s">
        <v>30</v>
      </c>
      <c r="AX199" s="15" t="s">
        <v>73</v>
      </c>
      <c r="AY199" s="270" t="s">
        <v>151</v>
      </c>
    </row>
    <row r="200" s="13" customFormat="1">
      <c r="A200" s="13"/>
      <c r="B200" s="239"/>
      <c r="C200" s="240"/>
      <c r="D200" s="234" t="s">
        <v>160</v>
      </c>
      <c r="E200" s="241" t="s">
        <v>1</v>
      </c>
      <c r="F200" s="242" t="s">
        <v>212</v>
      </c>
      <c r="G200" s="240"/>
      <c r="H200" s="243">
        <v>9.7300000000000004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160</v>
      </c>
      <c r="AU200" s="249" t="s">
        <v>83</v>
      </c>
      <c r="AV200" s="13" t="s">
        <v>83</v>
      </c>
      <c r="AW200" s="13" t="s">
        <v>30</v>
      </c>
      <c r="AX200" s="13" t="s">
        <v>73</v>
      </c>
      <c r="AY200" s="249" t="s">
        <v>151</v>
      </c>
    </row>
    <row r="201" s="15" customFormat="1">
      <c r="A201" s="15"/>
      <c r="B201" s="261"/>
      <c r="C201" s="262"/>
      <c r="D201" s="234" t="s">
        <v>160</v>
      </c>
      <c r="E201" s="263" t="s">
        <v>1</v>
      </c>
      <c r="F201" s="264" t="s">
        <v>213</v>
      </c>
      <c r="G201" s="262"/>
      <c r="H201" s="263" t="s">
        <v>1</v>
      </c>
      <c r="I201" s="265"/>
      <c r="J201" s="262"/>
      <c r="K201" s="262"/>
      <c r="L201" s="266"/>
      <c r="M201" s="267"/>
      <c r="N201" s="268"/>
      <c r="O201" s="268"/>
      <c r="P201" s="268"/>
      <c r="Q201" s="268"/>
      <c r="R201" s="268"/>
      <c r="S201" s="268"/>
      <c r="T201" s="26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0" t="s">
        <v>160</v>
      </c>
      <c r="AU201" s="270" t="s">
        <v>83</v>
      </c>
      <c r="AV201" s="15" t="s">
        <v>81</v>
      </c>
      <c r="AW201" s="15" t="s">
        <v>30</v>
      </c>
      <c r="AX201" s="15" t="s">
        <v>73</v>
      </c>
      <c r="AY201" s="270" t="s">
        <v>151</v>
      </c>
    </row>
    <row r="202" s="13" customFormat="1">
      <c r="A202" s="13"/>
      <c r="B202" s="239"/>
      <c r="C202" s="240"/>
      <c r="D202" s="234" t="s">
        <v>160</v>
      </c>
      <c r="E202" s="241" t="s">
        <v>1</v>
      </c>
      <c r="F202" s="242" t="s">
        <v>214</v>
      </c>
      <c r="G202" s="240"/>
      <c r="H202" s="243">
        <v>1.6799999999999999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160</v>
      </c>
      <c r="AU202" s="249" t="s">
        <v>83</v>
      </c>
      <c r="AV202" s="13" t="s">
        <v>83</v>
      </c>
      <c r="AW202" s="13" t="s">
        <v>30</v>
      </c>
      <c r="AX202" s="13" t="s">
        <v>73</v>
      </c>
      <c r="AY202" s="249" t="s">
        <v>151</v>
      </c>
    </row>
    <row r="203" s="15" customFormat="1">
      <c r="A203" s="15"/>
      <c r="B203" s="261"/>
      <c r="C203" s="262"/>
      <c r="D203" s="234" t="s">
        <v>160</v>
      </c>
      <c r="E203" s="263" t="s">
        <v>1</v>
      </c>
      <c r="F203" s="264" t="s">
        <v>215</v>
      </c>
      <c r="G203" s="262"/>
      <c r="H203" s="263" t="s">
        <v>1</v>
      </c>
      <c r="I203" s="265"/>
      <c r="J203" s="262"/>
      <c r="K203" s="262"/>
      <c r="L203" s="266"/>
      <c r="M203" s="267"/>
      <c r="N203" s="268"/>
      <c r="O203" s="268"/>
      <c r="P203" s="268"/>
      <c r="Q203" s="268"/>
      <c r="R203" s="268"/>
      <c r="S203" s="268"/>
      <c r="T203" s="26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0" t="s">
        <v>160</v>
      </c>
      <c r="AU203" s="270" t="s">
        <v>83</v>
      </c>
      <c r="AV203" s="15" t="s">
        <v>81</v>
      </c>
      <c r="AW203" s="15" t="s">
        <v>30</v>
      </c>
      <c r="AX203" s="15" t="s">
        <v>73</v>
      </c>
      <c r="AY203" s="270" t="s">
        <v>151</v>
      </c>
    </row>
    <row r="204" s="13" customFormat="1">
      <c r="A204" s="13"/>
      <c r="B204" s="239"/>
      <c r="C204" s="240"/>
      <c r="D204" s="234" t="s">
        <v>160</v>
      </c>
      <c r="E204" s="241" t="s">
        <v>1</v>
      </c>
      <c r="F204" s="242" t="s">
        <v>216</v>
      </c>
      <c r="G204" s="240"/>
      <c r="H204" s="243">
        <v>30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160</v>
      </c>
      <c r="AU204" s="249" t="s">
        <v>83</v>
      </c>
      <c r="AV204" s="13" t="s">
        <v>83</v>
      </c>
      <c r="AW204" s="13" t="s">
        <v>30</v>
      </c>
      <c r="AX204" s="13" t="s">
        <v>73</v>
      </c>
      <c r="AY204" s="249" t="s">
        <v>151</v>
      </c>
    </row>
    <row r="205" s="15" customFormat="1">
      <c r="A205" s="15"/>
      <c r="B205" s="261"/>
      <c r="C205" s="262"/>
      <c r="D205" s="234" t="s">
        <v>160</v>
      </c>
      <c r="E205" s="263" t="s">
        <v>1</v>
      </c>
      <c r="F205" s="264" t="s">
        <v>217</v>
      </c>
      <c r="G205" s="262"/>
      <c r="H205" s="263" t="s">
        <v>1</v>
      </c>
      <c r="I205" s="265"/>
      <c r="J205" s="262"/>
      <c r="K205" s="262"/>
      <c r="L205" s="266"/>
      <c r="M205" s="267"/>
      <c r="N205" s="268"/>
      <c r="O205" s="268"/>
      <c r="P205" s="268"/>
      <c r="Q205" s="268"/>
      <c r="R205" s="268"/>
      <c r="S205" s="268"/>
      <c r="T205" s="26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0" t="s">
        <v>160</v>
      </c>
      <c r="AU205" s="270" t="s">
        <v>83</v>
      </c>
      <c r="AV205" s="15" t="s">
        <v>81</v>
      </c>
      <c r="AW205" s="15" t="s">
        <v>30</v>
      </c>
      <c r="AX205" s="15" t="s">
        <v>73</v>
      </c>
      <c r="AY205" s="270" t="s">
        <v>151</v>
      </c>
    </row>
    <row r="206" s="13" customFormat="1">
      <c r="A206" s="13"/>
      <c r="B206" s="239"/>
      <c r="C206" s="240"/>
      <c r="D206" s="234" t="s">
        <v>160</v>
      </c>
      <c r="E206" s="241" t="s">
        <v>1</v>
      </c>
      <c r="F206" s="242" t="s">
        <v>218</v>
      </c>
      <c r="G206" s="240"/>
      <c r="H206" s="243">
        <v>12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160</v>
      </c>
      <c r="AU206" s="249" t="s">
        <v>83</v>
      </c>
      <c r="AV206" s="13" t="s">
        <v>83</v>
      </c>
      <c r="AW206" s="13" t="s">
        <v>30</v>
      </c>
      <c r="AX206" s="13" t="s">
        <v>73</v>
      </c>
      <c r="AY206" s="249" t="s">
        <v>151</v>
      </c>
    </row>
    <row r="207" s="14" customFormat="1">
      <c r="A207" s="14"/>
      <c r="B207" s="250"/>
      <c r="C207" s="251"/>
      <c r="D207" s="234" t="s">
        <v>160</v>
      </c>
      <c r="E207" s="252" t="s">
        <v>1</v>
      </c>
      <c r="F207" s="253" t="s">
        <v>162</v>
      </c>
      <c r="G207" s="251"/>
      <c r="H207" s="254">
        <v>67.810000000000002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160</v>
      </c>
      <c r="AU207" s="260" t="s">
        <v>83</v>
      </c>
      <c r="AV207" s="14" t="s">
        <v>157</v>
      </c>
      <c r="AW207" s="14" t="s">
        <v>30</v>
      </c>
      <c r="AX207" s="14" t="s">
        <v>81</v>
      </c>
      <c r="AY207" s="260" t="s">
        <v>151</v>
      </c>
    </row>
    <row r="208" s="2" customFormat="1" ht="24.15" customHeight="1">
      <c r="A208" s="38"/>
      <c r="B208" s="39"/>
      <c r="C208" s="220" t="s">
        <v>219</v>
      </c>
      <c r="D208" s="220" t="s">
        <v>153</v>
      </c>
      <c r="E208" s="221" t="s">
        <v>220</v>
      </c>
      <c r="F208" s="222" t="s">
        <v>221</v>
      </c>
      <c r="G208" s="223" t="s">
        <v>194</v>
      </c>
      <c r="H208" s="224">
        <v>2</v>
      </c>
      <c r="I208" s="225"/>
      <c r="J208" s="226">
        <f>ROUND(I208*H208,2)</f>
        <v>0</v>
      </c>
      <c r="K208" s="227"/>
      <c r="L208" s="44"/>
      <c r="M208" s="228" t="s">
        <v>1</v>
      </c>
      <c r="N208" s="229" t="s">
        <v>40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2" t="s">
        <v>157</v>
      </c>
      <c r="AT208" s="232" t="s">
        <v>153</v>
      </c>
      <c r="AU208" s="232" t="s">
        <v>83</v>
      </c>
      <c r="AY208" s="17" t="s">
        <v>151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157</v>
      </c>
      <c r="BK208" s="233">
        <f>ROUND(I208*H208,2)</f>
        <v>0</v>
      </c>
      <c r="BL208" s="17" t="s">
        <v>157</v>
      </c>
      <c r="BM208" s="232" t="s">
        <v>222</v>
      </c>
    </row>
    <row r="209" s="2" customFormat="1">
      <c r="A209" s="38"/>
      <c r="B209" s="39"/>
      <c r="C209" s="40"/>
      <c r="D209" s="234" t="s">
        <v>159</v>
      </c>
      <c r="E209" s="40"/>
      <c r="F209" s="235" t="s">
        <v>221</v>
      </c>
      <c r="G209" s="40"/>
      <c r="H209" s="40"/>
      <c r="I209" s="236"/>
      <c r="J209" s="40"/>
      <c r="K209" s="40"/>
      <c r="L209" s="44"/>
      <c r="M209" s="237"/>
      <c r="N209" s="238"/>
      <c r="O209" s="92"/>
      <c r="P209" s="92"/>
      <c r="Q209" s="92"/>
      <c r="R209" s="92"/>
      <c r="S209" s="92"/>
      <c r="T209" s="93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159</v>
      </c>
      <c r="AU209" s="17" t="s">
        <v>83</v>
      </c>
    </row>
    <row r="210" s="2" customFormat="1">
      <c r="A210" s="38"/>
      <c r="B210" s="39"/>
      <c r="C210" s="40"/>
      <c r="D210" s="234" t="s">
        <v>223</v>
      </c>
      <c r="E210" s="40"/>
      <c r="F210" s="271" t="s">
        <v>224</v>
      </c>
      <c r="G210" s="40"/>
      <c r="H210" s="40"/>
      <c r="I210" s="236"/>
      <c r="J210" s="40"/>
      <c r="K210" s="40"/>
      <c r="L210" s="44"/>
      <c r="M210" s="237"/>
      <c r="N210" s="238"/>
      <c r="O210" s="92"/>
      <c r="P210" s="92"/>
      <c r="Q210" s="92"/>
      <c r="R210" s="92"/>
      <c r="S210" s="92"/>
      <c r="T210" s="93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223</v>
      </c>
      <c r="AU210" s="17" t="s">
        <v>83</v>
      </c>
    </row>
    <row r="211" s="2" customFormat="1" ht="24.15" customHeight="1">
      <c r="A211" s="38"/>
      <c r="B211" s="39"/>
      <c r="C211" s="220" t="s">
        <v>225</v>
      </c>
      <c r="D211" s="220" t="s">
        <v>153</v>
      </c>
      <c r="E211" s="221" t="s">
        <v>226</v>
      </c>
      <c r="F211" s="222" t="s">
        <v>227</v>
      </c>
      <c r="G211" s="223" t="s">
        <v>156</v>
      </c>
      <c r="H211" s="224">
        <v>67.810000000000002</v>
      </c>
      <c r="I211" s="225"/>
      <c r="J211" s="226">
        <f>ROUND(I211*H211,2)</f>
        <v>0</v>
      </c>
      <c r="K211" s="227"/>
      <c r="L211" s="44"/>
      <c r="M211" s="228" t="s">
        <v>1</v>
      </c>
      <c r="N211" s="229" t="s">
        <v>40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2" t="s">
        <v>157</v>
      </c>
      <c r="AT211" s="232" t="s">
        <v>153</v>
      </c>
      <c r="AU211" s="232" t="s">
        <v>83</v>
      </c>
      <c r="AY211" s="17" t="s">
        <v>151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7" t="s">
        <v>157</v>
      </c>
      <c r="BK211" s="233">
        <f>ROUND(I211*H211,2)</f>
        <v>0</v>
      </c>
      <c r="BL211" s="17" t="s">
        <v>157</v>
      </c>
      <c r="BM211" s="232" t="s">
        <v>228</v>
      </c>
    </row>
    <row r="212" s="2" customFormat="1">
      <c r="A212" s="38"/>
      <c r="B212" s="39"/>
      <c r="C212" s="40"/>
      <c r="D212" s="234" t="s">
        <v>159</v>
      </c>
      <c r="E212" s="40"/>
      <c r="F212" s="235" t="s">
        <v>227</v>
      </c>
      <c r="G212" s="40"/>
      <c r="H212" s="40"/>
      <c r="I212" s="236"/>
      <c r="J212" s="40"/>
      <c r="K212" s="40"/>
      <c r="L212" s="44"/>
      <c r="M212" s="237"/>
      <c r="N212" s="238"/>
      <c r="O212" s="92"/>
      <c r="P212" s="92"/>
      <c r="Q212" s="92"/>
      <c r="R212" s="92"/>
      <c r="S212" s="92"/>
      <c r="T212" s="93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159</v>
      </c>
      <c r="AU212" s="17" t="s">
        <v>83</v>
      </c>
    </row>
    <row r="213" s="13" customFormat="1">
      <c r="A213" s="13"/>
      <c r="B213" s="239"/>
      <c r="C213" s="240"/>
      <c r="D213" s="234" t="s">
        <v>160</v>
      </c>
      <c r="E213" s="241" t="s">
        <v>1</v>
      </c>
      <c r="F213" s="242" t="s">
        <v>229</v>
      </c>
      <c r="G213" s="240"/>
      <c r="H213" s="243">
        <v>67.810000000000002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160</v>
      </c>
      <c r="AU213" s="249" t="s">
        <v>83</v>
      </c>
      <c r="AV213" s="13" t="s">
        <v>83</v>
      </c>
      <c r="AW213" s="13" t="s">
        <v>30</v>
      </c>
      <c r="AX213" s="13" t="s">
        <v>81</v>
      </c>
      <c r="AY213" s="249" t="s">
        <v>151</v>
      </c>
    </row>
    <row r="214" s="2" customFormat="1" ht="24.15" customHeight="1">
      <c r="A214" s="38"/>
      <c r="B214" s="39"/>
      <c r="C214" s="220" t="s">
        <v>230</v>
      </c>
      <c r="D214" s="220" t="s">
        <v>153</v>
      </c>
      <c r="E214" s="221" t="s">
        <v>231</v>
      </c>
      <c r="F214" s="222" t="s">
        <v>232</v>
      </c>
      <c r="G214" s="223" t="s">
        <v>156</v>
      </c>
      <c r="H214" s="224">
        <v>678.10000000000002</v>
      </c>
      <c r="I214" s="225"/>
      <c r="J214" s="226">
        <f>ROUND(I214*H214,2)</f>
        <v>0</v>
      </c>
      <c r="K214" s="227"/>
      <c r="L214" s="44"/>
      <c r="M214" s="228" t="s">
        <v>1</v>
      </c>
      <c r="N214" s="229" t="s">
        <v>40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2" t="s">
        <v>157</v>
      </c>
      <c r="AT214" s="232" t="s">
        <v>153</v>
      </c>
      <c r="AU214" s="232" t="s">
        <v>83</v>
      </c>
      <c r="AY214" s="17" t="s">
        <v>151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7" t="s">
        <v>157</v>
      </c>
      <c r="BK214" s="233">
        <f>ROUND(I214*H214,2)</f>
        <v>0</v>
      </c>
      <c r="BL214" s="17" t="s">
        <v>157</v>
      </c>
      <c r="BM214" s="232" t="s">
        <v>233</v>
      </c>
    </row>
    <row r="215" s="2" customFormat="1">
      <c r="A215" s="38"/>
      <c r="B215" s="39"/>
      <c r="C215" s="40"/>
      <c r="D215" s="234" t="s">
        <v>159</v>
      </c>
      <c r="E215" s="40"/>
      <c r="F215" s="235" t="s">
        <v>232</v>
      </c>
      <c r="G215" s="40"/>
      <c r="H215" s="40"/>
      <c r="I215" s="236"/>
      <c r="J215" s="40"/>
      <c r="K215" s="40"/>
      <c r="L215" s="44"/>
      <c r="M215" s="237"/>
      <c r="N215" s="238"/>
      <c r="O215" s="92"/>
      <c r="P215" s="92"/>
      <c r="Q215" s="92"/>
      <c r="R215" s="92"/>
      <c r="S215" s="92"/>
      <c r="T215" s="93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159</v>
      </c>
      <c r="AU215" s="17" t="s">
        <v>83</v>
      </c>
    </row>
    <row r="216" s="13" customFormat="1">
      <c r="A216" s="13"/>
      <c r="B216" s="239"/>
      <c r="C216" s="240"/>
      <c r="D216" s="234" t="s">
        <v>160</v>
      </c>
      <c r="E216" s="240"/>
      <c r="F216" s="242" t="s">
        <v>234</v>
      </c>
      <c r="G216" s="240"/>
      <c r="H216" s="243">
        <v>678.10000000000002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160</v>
      </c>
      <c r="AU216" s="249" t="s">
        <v>83</v>
      </c>
      <c r="AV216" s="13" t="s">
        <v>83</v>
      </c>
      <c r="AW216" s="13" t="s">
        <v>4</v>
      </c>
      <c r="AX216" s="13" t="s">
        <v>81</v>
      </c>
      <c r="AY216" s="249" t="s">
        <v>151</v>
      </c>
    </row>
    <row r="217" s="2" customFormat="1" ht="33" customHeight="1">
      <c r="A217" s="38"/>
      <c r="B217" s="39"/>
      <c r="C217" s="220" t="s">
        <v>235</v>
      </c>
      <c r="D217" s="220" t="s">
        <v>153</v>
      </c>
      <c r="E217" s="221" t="s">
        <v>236</v>
      </c>
      <c r="F217" s="222" t="s">
        <v>237</v>
      </c>
      <c r="G217" s="223" t="s">
        <v>194</v>
      </c>
      <c r="H217" s="224">
        <v>60.247999999999998</v>
      </c>
      <c r="I217" s="225"/>
      <c r="J217" s="226">
        <f>ROUND(I217*H217,2)</f>
        <v>0</v>
      </c>
      <c r="K217" s="227"/>
      <c r="L217" s="44"/>
      <c r="M217" s="228" t="s">
        <v>1</v>
      </c>
      <c r="N217" s="229" t="s">
        <v>40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2" t="s">
        <v>157</v>
      </c>
      <c r="AT217" s="232" t="s">
        <v>153</v>
      </c>
      <c r="AU217" s="232" t="s">
        <v>83</v>
      </c>
      <c r="AY217" s="17" t="s">
        <v>151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7" t="s">
        <v>157</v>
      </c>
      <c r="BK217" s="233">
        <f>ROUND(I217*H217,2)</f>
        <v>0</v>
      </c>
      <c r="BL217" s="17" t="s">
        <v>157</v>
      </c>
      <c r="BM217" s="232" t="s">
        <v>238</v>
      </c>
    </row>
    <row r="218" s="2" customFormat="1">
      <c r="A218" s="38"/>
      <c r="B218" s="39"/>
      <c r="C218" s="40"/>
      <c r="D218" s="234" t="s">
        <v>159</v>
      </c>
      <c r="E218" s="40"/>
      <c r="F218" s="235" t="s">
        <v>237</v>
      </c>
      <c r="G218" s="40"/>
      <c r="H218" s="40"/>
      <c r="I218" s="236"/>
      <c r="J218" s="40"/>
      <c r="K218" s="40"/>
      <c r="L218" s="44"/>
      <c r="M218" s="237"/>
      <c r="N218" s="238"/>
      <c r="O218" s="92"/>
      <c r="P218" s="92"/>
      <c r="Q218" s="92"/>
      <c r="R218" s="92"/>
      <c r="S218" s="92"/>
      <c r="T218" s="93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159</v>
      </c>
      <c r="AU218" s="17" t="s">
        <v>83</v>
      </c>
    </row>
    <row r="219" s="15" customFormat="1">
      <c r="A219" s="15"/>
      <c r="B219" s="261"/>
      <c r="C219" s="262"/>
      <c r="D219" s="234" t="s">
        <v>160</v>
      </c>
      <c r="E219" s="263" t="s">
        <v>1</v>
      </c>
      <c r="F219" s="264" t="s">
        <v>209</v>
      </c>
      <c r="G219" s="262"/>
      <c r="H219" s="263" t="s">
        <v>1</v>
      </c>
      <c r="I219" s="265"/>
      <c r="J219" s="262"/>
      <c r="K219" s="262"/>
      <c r="L219" s="266"/>
      <c r="M219" s="267"/>
      <c r="N219" s="268"/>
      <c r="O219" s="268"/>
      <c r="P219" s="268"/>
      <c r="Q219" s="268"/>
      <c r="R219" s="268"/>
      <c r="S219" s="268"/>
      <c r="T219" s="26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0" t="s">
        <v>160</v>
      </c>
      <c r="AU219" s="270" t="s">
        <v>83</v>
      </c>
      <c r="AV219" s="15" t="s">
        <v>81</v>
      </c>
      <c r="AW219" s="15" t="s">
        <v>30</v>
      </c>
      <c r="AX219" s="15" t="s">
        <v>73</v>
      </c>
      <c r="AY219" s="270" t="s">
        <v>151</v>
      </c>
    </row>
    <row r="220" s="13" customFormat="1">
      <c r="A220" s="13"/>
      <c r="B220" s="239"/>
      <c r="C220" s="240"/>
      <c r="D220" s="234" t="s">
        <v>160</v>
      </c>
      <c r="E220" s="241" t="s">
        <v>1</v>
      </c>
      <c r="F220" s="242" t="s">
        <v>210</v>
      </c>
      <c r="G220" s="240"/>
      <c r="H220" s="243">
        <v>14.4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160</v>
      </c>
      <c r="AU220" s="249" t="s">
        <v>83</v>
      </c>
      <c r="AV220" s="13" t="s">
        <v>83</v>
      </c>
      <c r="AW220" s="13" t="s">
        <v>30</v>
      </c>
      <c r="AX220" s="13" t="s">
        <v>73</v>
      </c>
      <c r="AY220" s="249" t="s">
        <v>151</v>
      </c>
    </row>
    <row r="221" s="15" customFormat="1">
      <c r="A221" s="15"/>
      <c r="B221" s="261"/>
      <c r="C221" s="262"/>
      <c r="D221" s="234" t="s">
        <v>160</v>
      </c>
      <c r="E221" s="263" t="s">
        <v>1</v>
      </c>
      <c r="F221" s="264" t="s">
        <v>239</v>
      </c>
      <c r="G221" s="262"/>
      <c r="H221" s="263" t="s">
        <v>1</v>
      </c>
      <c r="I221" s="265"/>
      <c r="J221" s="262"/>
      <c r="K221" s="262"/>
      <c r="L221" s="266"/>
      <c r="M221" s="267"/>
      <c r="N221" s="268"/>
      <c r="O221" s="268"/>
      <c r="P221" s="268"/>
      <c r="Q221" s="268"/>
      <c r="R221" s="268"/>
      <c r="S221" s="268"/>
      <c r="T221" s="26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0" t="s">
        <v>160</v>
      </c>
      <c r="AU221" s="270" t="s">
        <v>83</v>
      </c>
      <c r="AV221" s="15" t="s">
        <v>81</v>
      </c>
      <c r="AW221" s="15" t="s">
        <v>30</v>
      </c>
      <c r="AX221" s="15" t="s">
        <v>73</v>
      </c>
      <c r="AY221" s="270" t="s">
        <v>151</v>
      </c>
    </row>
    <row r="222" s="13" customFormat="1">
      <c r="A222" s="13"/>
      <c r="B222" s="239"/>
      <c r="C222" s="240"/>
      <c r="D222" s="234" t="s">
        <v>160</v>
      </c>
      <c r="E222" s="241" t="s">
        <v>1</v>
      </c>
      <c r="F222" s="242" t="s">
        <v>240</v>
      </c>
      <c r="G222" s="240"/>
      <c r="H222" s="243">
        <v>-3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160</v>
      </c>
      <c r="AU222" s="249" t="s">
        <v>83</v>
      </c>
      <c r="AV222" s="13" t="s">
        <v>83</v>
      </c>
      <c r="AW222" s="13" t="s">
        <v>30</v>
      </c>
      <c r="AX222" s="13" t="s">
        <v>73</v>
      </c>
      <c r="AY222" s="249" t="s">
        <v>151</v>
      </c>
    </row>
    <row r="223" s="15" customFormat="1">
      <c r="A223" s="15"/>
      <c r="B223" s="261"/>
      <c r="C223" s="262"/>
      <c r="D223" s="234" t="s">
        <v>160</v>
      </c>
      <c r="E223" s="263" t="s">
        <v>1</v>
      </c>
      <c r="F223" s="264" t="s">
        <v>196</v>
      </c>
      <c r="G223" s="262"/>
      <c r="H223" s="263" t="s">
        <v>1</v>
      </c>
      <c r="I223" s="265"/>
      <c r="J223" s="262"/>
      <c r="K223" s="262"/>
      <c r="L223" s="266"/>
      <c r="M223" s="267"/>
      <c r="N223" s="268"/>
      <c r="O223" s="268"/>
      <c r="P223" s="268"/>
      <c r="Q223" s="268"/>
      <c r="R223" s="268"/>
      <c r="S223" s="268"/>
      <c r="T223" s="26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0" t="s">
        <v>160</v>
      </c>
      <c r="AU223" s="270" t="s">
        <v>83</v>
      </c>
      <c r="AV223" s="15" t="s">
        <v>81</v>
      </c>
      <c r="AW223" s="15" t="s">
        <v>30</v>
      </c>
      <c r="AX223" s="15" t="s">
        <v>73</v>
      </c>
      <c r="AY223" s="270" t="s">
        <v>151</v>
      </c>
    </row>
    <row r="224" s="13" customFormat="1">
      <c r="A224" s="13"/>
      <c r="B224" s="239"/>
      <c r="C224" s="240"/>
      <c r="D224" s="234" t="s">
        <v>160</v>
      </c>
      <c r="E224" s="241" t="s">
        <v>1</v>
      </c>
      <c r="F224" s="242" t="s">
        <v>197</v>
      </c>
      <c r="G224" s="240"/>
      <c r="H224" s="243">
        <v>9.968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160</v>
      </c>
      <c r="AU224" s="249" t="s">
        <v>83</v>
      </c>
      <c r="AV224" s="13" t="s">
        <v>83</v>
      </c>
      <c r="AW224" s="13" t="s">
        <v>30</v>
      </c>
      <c r="AX224" s="13" t="s">
        <v>73</v>
      </c>
      <c r="AY224" s="249" t="s">
        <v>151</v>
      </c>
    </row>
    <row r="225" s="15" customFormat="1">
      <c r="A225" s="15"/>
      <c r="B225" s="261"/>
      <c r="C225" s="262"/>
      <c r="D225" s="234" t="s">
        <v>160</v>
      </c>
      <c r="E225" s="263" t="s">
        <v>1</v>
      </c>
      <c r="F225" s="264" t="s">
        <v>198</v>
      </c>
      <c r="G225" s="262"/>
      <c r="H225" s="263" t="s">
        <v>1</v>
      </c>
      <c r="I225" s="265"/>
      <c r="J225" s="262"/>
      <c r="K225" s="262"/>
      <c r="L225" s="266"/>
      <c r="M225" s="267"/>
      <c r="N225" s="268"/>
      <c r="O225" s="268"/>
      <c r="P225" s="268"/>
      <c r="Q225" s="268"/>
      <c r="R225" s="268"/>
      <c r="S225" s="268"/>
      <c r="T225" s="26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0" t="s">
        <v>160</v>
      </c>
      <c r="AU225" s="270" t="s">
        <v>83</v>
      </c>
      <c r="AV225" s="15" t="s">
        <v>81</v>
      </c>
      <c r="AW225" s="15" t="s">
        <v>30</v>
      </c>
      <c r="AX225" s="15" t="s">
        <v>73</v>
      </c>
      <c r="AY225" s="270" t="s">
        <v>151</v>
      </c>
    </row>
    <row r="226" s="13" customFormat="1">
      <c r="A226" s="13"/>
      <c r="B226" s="239"/>
      <c r="C226" s="240"/>
      <c r="D226" s="234" t="s">
        <v>160</v>
      </c>
      <c r="E226" s="241" t="s">
        <v>1</v>
      </c>
      <c r="F226" s="242" t="s">
        <v>199</v>
      </c>
      <c r="G226" s="240"/>
      <c r="H226" s="243">
        <v>15.615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160</v>
      </c>
      <c r="AU226" s="249" t="s">
        <v>83</v>
      </c>
      <c r="AV226" s="13" t="s">
        <v>83</v>
      </c>
      <c r="AW226" s="13" t="s">
        <v>30</v>
      </c>
      <c r="AX226" s="13" t="s">
        <v>73</v>
      </c>
      <c r="AY226" s="249" t="s">
        <v>151</v>
      </c>
    </row>
    <row r="227" s="15" customFormat="1">
      <c r="A227" s="15"/>
      <c r="B227" s="261"/>
      <c r="C227" s="262"/>
      <c r="D227" s="234" t="s">
        <v>160</v>
      </c>
      <c r="E227" s="263" t="s">
        <v>1</v>
      </c>
      <c r="F227" s="264" t="s">
        <v>211</v>
      </c>
      <c r="G227" s="262"/>
      <c r="H227" s="263" t="s">
        <v>1</v>
      </c>
      <c r="I227" s="265"/>
      <c r="J227" s="262"/>
      <c r="K227" s="262"/>
      <c r="L227" s="266"/>
      <c r="M227" s="267"/>
      <c r="N227" s="268"/>
      <c r="O227" s="268"/>
      <c r="P227" s="268"/>
      <c r="Q227" s="268"/>
      <c r="R227" s="268"/>
      <c r="S227" s="268"/>
      <c r="T227" s="269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0" t="s">
        <v>160</v>
      </c>
      <c r="AU227" s="270" t="s">
        <v>83</v>
      </c>
      <c r="AV227" s="15" t="s">
        <v>81</v>
      </c>
      <c r="AW227" s="15" t="s">
        <v>30</v>
      </c>
      <c r="AX227" s="15" t="s">
        <v>73</v>
      </c>
      <c r="AY227" s="270" t="s">
        <v>151</v>
      </c>
    </row>
    <row r="228" s="13" customFormat="1">
      <c r="A228" s="13"/>
      <c r="B228" s="239"/>
      <c r="C228" s="240"/>
      <c r="D228" s="234" t="s">
        <v>160</v>
      </c>
      <c r="E228" s="241" t="s">
        <v>1</v>
      </c>
      <c r="F228" s="242" t="s">
        <v>241</v>
      </c>
      <c r="G228" s="240"/>
      <c r="H228" s="243">
        <v>3.585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160</v>
      </c>
      <c r="AU228" s="249" t="s">
        <v>83</v>
      </c>
      <c r="AV228" s="13" t="s">
        <v>83</v>
      </c>
      <c r="AW228" s="13" t="s">
        <v>30</v>
      </c>
      <c r="AX228" s="13" t="s">
        <v>73</v>
      </c>
      <c r="AY228" s="249" t="s">
        <v>151</v>
      </c>
    </row>
    <row r="229" s="15" customFormat="1">
      <c r="A229" s="15"/>
      <c r="B229" s="261"/>
      <c r="C229" s="262"/>
      <c r="D229" s="234" t="s">
        <v>160</v>
      </c>
      <c r="E229" s="263" t="s">
        <v>1</v>
      </c>
      <c r="F229" s="264" t="s">
        <v>213</v>
      </c>
      <c r="G229" s="262"/>
      <c r="H229" s="263" t="s">
        <v>1</v>
      </c>
      <c r="I229" s="265"/>
      <c r="J229" s="262"/>
      <c r="K229" s="262"/>
      <c r="L229" s="266"/>
      <c r="M229" s="267"/>
      <c r="N229" s="268"/>
      <c r="O229" s="268"/>
      <c r="P229" s="268"/>
      <c r="Q229" s="268"/>
      <c r="R229" s="268"/>
      <c r="S229" s="268"/>
      <c r="T229" s="26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0" t="s">
        <v>160</v>
      </c>
      <c r="AU229" s="270" t="s">
        <v>83</v>
      </c>
      <c r="AV229" s="15" t="s">
        <v>81</v>
      </c>
      <c r="AW229" s="15" t="s">
        <v>30</v>
      </c>
      <c r="AX229" s="15" t="s">
        <v>73</v>
      </c>
      <c r="AY229" s="270" t="s">
        <v>151</v>
      </c>
    </row>
    <row r="230" s="13" customFormat="1">
      <c r="A230" s="13"/>
      <c r="B230" s="239"/>
      <c r="C230" s="240"/>
      <c r="D230" s="234" t="s">
        <v>160</v>
      </c>
      <c r="E230" s="241" t="s">
        <v>1</v>
      </c>
      <c r="F230" s="242" t="s">
        <v>214</v>
      </c>
      <c r="G230" s="240"/>
      <c r="H230" s="243">
        <v>1.6799999999999999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160</v>
      </c>
      <c r="AU230" s="249" t="s">
        <v>83</v>
      </c>
      <c r="AV230" s="13" t="s">
        <v>83</v>
      </c>
      <c r="AW230" s="13" t="s">
        <v>30</v>
      </c>
      <c r="AX230" s="13" t="s">
        <v>73</v>
      </c>
      <c r="AY230" s="249" t="s">
        <v>151</v>
      </c>
    </row>
    <row r="231" s="15" customFormat="1">
      <c r="A231" s="15"/>
      <c r="B231" s="261"/>
      <c r="C231" s="262"/>
      <c r="D231" s="234" t="s">
        <v>160</v>
      </c>
      <c r="E231" s="263" t="s">
        <v>1</v>
      </c>
      <c r="F231" s="264" t="s">
        <v>215</v>
      </c>
      <c r="G231" s="262"/>
      <c r="H231" s="263" t="s">
        <v>1</v>
      </c>
      <c r="I231" s="265"/>
      <c r="J231" s="262"/>
      <c r="K231" s="262"/>
      <c r="L231" s="266"/>
      <c r="M231" s="267"/>
      <c r="N231" s="268"/>
      <c r="O231" s="268"/>
      <c r="P231" s="268"/>
      <c r="Q231" s="268"/>
      <c r="R231" s="268"/>
      <c r="S231" s="268"/>
      <c r="T231" s="269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0" t="s">
        <v>160</v>
      </c>
      <c r="AU231" s="270" t="s">
        <v>83</v>
      </c>
      <c r="AV231" s="15" t="s">
        <v>81</v>
      </c>
      <c r="AW231" s="15" t="s">
        <v>30</v>
      </c>
      <c r="AX231" s="15" t="s">
        <v>73</v>
      </c>
      <c r="AY231" s="270" t="s">
        <v>151</v>
      </c>
    </row>
    <row r="232" s="13" customFormat="1">
      <c r="A232" s="13"/>
      <c r="B232" s="239"/>
      <c r="C232" s="240"/>
      <c r="D232" s="234" t="s">
        <v>160</v>
      </c>
      <c r="E232" s="241" t="s">
        <v>1</v>
      </c>
      <c r="F232" s="242" t="s">
        <v>242</v>
      </c>
      <c r="G232" s="240"/>
      <c r="H232" s="243">
        <v>15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160</v>
      </c>
      <c r="AU232" s="249" t="s">
        <v>83</v>
      </c>
      <c r="AV232" s="13" t="s">
        <v>83</v>
      </c>
      <c r="AW232" s="13" t="s">
        <v>30</v>
      </c>
      <c r="AX232" s="13" t="s">
        <v>73</v>
      </c>
      <c r="AY232" s="249" t="s">
        <v>151</v>
      </c>
    </row>
    <row r="233" s="15" customFormat="1">
      <c r="A233" s="15"/>
      <c r="B233" s="261"/>
      <c r="C233" s="262"/>
      <c r="D233" s="234" t="s">
        <v>160</v>
      </c>
      <c r="E233" s="263" t="s">
        <v>1</v>
      </c>
      <c r="F233" s="264" t="s">
        <v>217</v>
      </c>
      <c r="G233" s="262"/>
      <c r="H233" s="263" t="s">
        <v>1</v>
      </c>
      <c r="I233" s="265"/>
      <c r="J233" s="262"/>
      <c r="K233" s="262"/>
      <c r="L233" s="266"/>
      <c r="M233" s="267"/>
      <c r="N233" s="268"/>
      <c r="O233" s="268"/>
      <c r="P233" s="268"/>
      <c r="Q233" s="268"/>
      <c r="R233" s="268"/>
      <c r="S233" s="268"/>
      <c r="T233" s="26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0" t="s">
        <v>160</v>
      </c>
      <c r="AU233" s="270" t="s">
        <v>83</v>
      </c>
      <c r="AV233" s="15" t="s">
        <v>81</v>
      </c>
      <c r="AW233" s="15" t="s">
        <v>30</v>
      </c>
      <c r="AX233" s="15" t="s">
        <v>73</v>
      </c>
      <c r="AY233" s="270" t="s">
        <v>151</v>
      </c>
    </row>
    <row r="234" s="13" customFormat="1">
      <c r="A234" s="13"/>
      <c r="B234" s="239"/>
      <c r="C234" s="240"/>
      <c r="D234" s="234" t="s">
        <v>160</v>
      </c>
      <c r="E234" s="241" t="s">
        <v>1</v>
      </c>
      <c r="F234" s="242" t="s">
        <v>243</v>
      </c>
      <c r="G234" s="240"/>
      <c r="H234" s="243">
        <v>3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160</v>
      </c>
      <c r="AU234" s="249" t="s">
        <v>83</v>
      </c>
      <c r="AV234" s="13" t="s">
        <v>83</v>
      </c>
      <c r="AW234" s="13" t="s">
        <v>30</v>
      </c>
      <c r="AX234" s="13" t="s">
        <v>73</v>
      </c>
      <c r="AY234" s="249" t="s">
        <v>151</v>
      </c>
    </row>
    <row r="235" s="14" customFormat="1">
      <c r="A235" s="14"/>
      <c r="B235" s="250"/>
      <c r="C235" s="251"/>
      <c r="D235" s="234" t="s">
        <v>160</v>
      </c>
      <c r="E235" s="252" t="s">
        <v>1</v>
      </c>
      <c r="F235" s="253" t="s">
        <v>162</v>
      </c>
      <c r="G235" s="251"/>
      <c r="H235" s="254">
        <v>60.248000000000005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160</v>
      </c>
      <c r="AU235" s="260" t="s">
        <v>83</v>
      </c>
      <c r="AV235" s="14" t="s">
        <v>157</v>
      </c>
      <c r="AW235" s="14" t="s">
        <v>30</v>
      </c>
      <c r="AX235" s="14" t="s">
        <v>81</v>
      </c>
      <c r="AY235" s="260" t="s">
        <v>151</v>
      </c>
    </row>
    <row r="236" s="2" customFormat="1" ht="24.15" customHeight="1">
      <c r="A236" s="38"/>
      <c r="B236" s="39"/>
      <c r="C236" s="220" t="s">
        <v>8</v>
      </c>
      <c r="D236" s="220" t="s">
        <v>153</v>
      </c>
      <c r="E236" s="221" t="s">
        <v>244</v>
      </c>
      <c r="F236" s="222" t="s">
        <v>245</v>
      </c>
      <c r="G236" s="223" t="s">
        <v>194</v>
      </c>
      <c r="H236" s="224">
        <v>33.145000000000003</v>
      </c>
      <c r="I236" s="225"/>
      <c r="J236" s="226">
        <f>ROUND(I236*H236,2)</f>
        <v>0</v>
      </c>
      <c r="K236" s="227"/>
      <c r="L236" s="44"/>
      <c r="M236" s="228" t="s">
        <v>1</v>
      </c>
      <c r="N236" s="229" t="s">
        <v>40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2" t="s">
        <v>157</v>
      </c>
      <c r="AT236" s="232" t="s">
        <v>153</v>
      </c>
      <c r="AU236" s="232" t="s">
        <v>83</v>
      </c>
      <c r="AY236" s="17" t="s">
        <v>151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7" t="s">
        <v>157</v>
      </c>
      <c r="BK236" s="233">
        <f>ROUND(I236*H236,2)</f>
        <v>0</v>
      </c>
      <c r="BL236" s="17" t="s">
        <v>157</v>
      </c>
      <c r="BM236" s="232" t="s">
        <v>246</v>
      </c>
    </row>
    <row r="237" s="2" customFormat="1">
      <c r="A237" s="38"/>
      <c r="B237" s="39"/>
      <c r="C237" s="40"/>
      <c r="D237" s="234" t="s">
        <v>159</v>
      </c>
      <c r="E237" s="40"/>
      <c r="F237" s="235" t="s">
        <v>245</v>
      </c>
      <c r="G237" s="40"/>
      <c r="H237" s="40"/>
      <c r="I237" s="236"/>
      <c r="J237" s="40"/>
      <c r="K237" s="40"/>
      <c r="L237" s="44"/>
      <c r="M237" s="237"/>
      <c r="N237" s="238"/>
      <c r="O237" s="92"/>
      <c r="P237" s="92"/>
      <c r="Q237" s="92"/>
      <c r="R237" s="92"/>
      <c r="S237" s="92"/>
      <c r="T237" s="93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159</v>
      </c>
      <c r="AU237" s="17" t="s">
        <v>83</v>
      </c>
    </row>
    <row r="238" s="13" customFormat="1">
      <c r="A238" s="13"/>
      <c r="B238" s="239"/>
      <c r="C238" s="240"/>
      <c r="D238" s="234" t="s">
        <v>160</v>
      </c>
      <c r="E238" s="241" t="s">
        <v>1</v>
      </c>
      <c r="F238" s="242" t="s">
        <v>247</v>
      </c>
      <c r="G238" s="240"/>
      <c r="H238" s="243">
        <v>3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160</v>
      </c>
      <c r="AU238" s="249" t="s">
        <v>83</v>
      </c>
      <c r="AV238" s="13" t="s">
        <v>83</v>
      </c>
      <c r="AW238" s="13" t="s">
        <v>30</v>
      </c>
      <c r="AX238" s="13" t="s">
        <v>73</v>
      </c>
      <c r="AY238" s="249" t="s">
        <v>151</v>
      </c>
    </row>
    <row r="239" s="13" customFormat="1">
      <c r="A239" s="13"/>
      <c r="B239" s="239"/>
      <c r="C239" s="240"/>
      <c r="D239" s="234" t="s">
        <v>160</v>
      </c>
      <c r="E239" s="241" t="s">
        <v>1</v>
      </c>
      <c r="F239" s="242" t="s">
        <v>248</v>
      </c>
      <c r="G239" s="240"/>
      <c r="H239" s="243">
        <v>6.1449999999999996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160</v>
      </c>
      <c r="AU239" s="249" t="s">
        <v>83</v>
      </c>
      <c r="AV239" s="13" t="s">
        <v>83</v>
      </c>
      <c r="AW239" s="13" t="s">
        <v>30</v>
      </c>
      <c r="AX239" s="13" t="s">
        <v>73</v>
      </c>
      <c r="AY239" s="249" t="s">
        <v>151</v>
      </c>
    </row>
    <row r="240" s="15" customFormat="1">
      <c r="A240" s="15"/>
      <c r="B240" s="261"/>
      <c r="C240" s="262"/>
      <c r="D240" s="234" t="s">
        <v>160</v>
      </c>
      <c r="E240" s="263" t="s">
        <v>1</v>
      </c>
      <c r="F240" s="264" t="s">
        <v>215</v>
      </c>
      <c r="G240" s="262"/>
      <c r="H240" s="263" t="s">
        <v>1</v>
      </c>
      <c r="I240" s="265"/>
      <c r="J240" s="262"/>
      <c r="K240" s="262"/>
      <c r="L240" s="266"/>
      <c r="M240" s="267"/>
      <c r="N240" s="268"/>
      <c r="O240" s="268"/>
      <c r="P240" s="268"/>
      <c r="Q240" s="268"/>
      <c r="R240" s="268"/>
      <c r="S240" s="268"/>
      <c r="T240" s="26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0" t="s">
        <v>160</v>
      </c>
      <c r="AU240" s="270" t="s">
        <v>83</v>
      </c>
      <c r="AV240" s="15" t="s">
        <v>81</v>
      </c>
      <c r="AW240" s="15" t="s">
        <v>30</v>
      </c>
      <c r="AX240" s="15" t="s">
        <v>73</v>
      </c>
      <c r="AY240" s="270" t="s">
        <v>151</v>
      </c>
    </row>
    <row r="241" s="13" customFormat="1">
      <c r="A241" s="13"/>
      <c r="B241" s="239"/>
      <c r="C241" s="240"/>
      <c r="D241" s="234" t="s">
        <v>160</v>
      </c>
      <c r="E241" s="241" t="s">
        <v>1</v>
      </c>
      <c r="F241" s="242" t="s">
        <v>242</v>
      </c>
      <c r="G241" s="240"/>
      <c r="H241" s="243">
        <v>15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160</v>
      </c>
      <c r="AU241" s="249" t="s">
        <v>83</v>
      </c>
      <c r="AV241" s="13" t="s">
        <v>83</v>
      </c>
      <c r="AW241" s="13" t="s">
        <v>30</v>
      </c>
      <c r="AX241" s="13" t="s">
        <v>73</v>
      </c>
      <c r="AY241" s="249" t="s">
        <v>151</v>
      </c>
    </row>
    <row r="242" s="15" customFormat="1">
      <c r="A242" s="15"/>
      <c r="B242" s="261"/>
      <c r="C242" s="262"/>
      <c r="D242" s="234" t="s">
        <v>160</v>
      </c>
      <c r="E242" s="263" t="s">
        <v>1</v>
      </c>
      <c r="F242" s="264" t="s">
        <v>217</v>
      </c>
      <c r="G242" s="262"/>
      <c r="H242" s="263" t="s">
        <v>1</v>
      </c>
      <c r="I242" s="265"/>
      <c r="J242" s="262"/>
      <c r="K242" s="262"/>
      <c r="L242" s="266"/>
      <c r="M242" s="267"/>
      <c r="N242" s="268"/>
      <c r="O242" s="268"/>
      <c r="P242" s="268"/>
      <c r="Q242" s="268"/>
      <c r="R242" s="268"/>
      <c r="S242" s="268"/>
      <c r="T242" s="26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0" t="s">
        <v>160</v>
      </c>
      <c r="AU242" s="270" t="s">
        <v>83</v>
      </c>
      <c r="AV242" s="15" t="s">
        <v>81</v>
      </c>
      <c r="AW242" s="15" t="s">
        <v>30</v>
      </c>
      <c r="AX242" s="15" t="s">
        <v>73</v>
      </c>
      <c r="AY242" s="270" t="s">
        <v>151</v>
      </c>
    </row>
    <row r="243" s="13" customFormat="1">
      <c r="A243" s="13"/>
      <c r="B243" s="239"/>
      <c r="C243" s="240"/>
      <c r="D243" s="234" t="s">
        <v>160</v>
      </c>
      <c r="E243" s="241" t="s">
        <v>1</v>
      </c>
      <c r="F243" s="242" t="s">
        <v>249</v>
      </c>
      <c r="G243" s="240"/>
      <c r="H243" s="243">
        <v>9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160</v>
      </c>
      <c r="AU243" s="249" t="s">
        <v>83</v>
      </c>
      <c r="AV243" s="13" t="s">
        <v>83</v>
      </c>
      <c r="AW243" s="13" t="s">
        <v>30</v>
      </c>
      <c r="AX243" s="13" t="s">
        <v>73</v>
      </c>
      <c r="AY243" s="249" t="s">
        <v>151</v>
      </c>
    </row>
    <row r="244" s="14" customFormat="1">
      <c r="A244" s="14"/>
      <c r="B244" s="250"/>
      <c r="C244" s="251"/>
      <c r="D244" s="234" t="s">
        <v>160</v>
      </c>
      <c r="E244" s="252" t="s">
        <v>1</v>
      </c>
      <c r="F244" s="253" t="s">
        <v>162</v>
      </c>
      <c r="G244" s="251"/>
      <c r="H244" s="254">
        <v>33.144999999999996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0" t="s">
        <v>160</v>
      </c>
      <c r="AU244" s="260" t="s">
        <v>83</v>
      </c>
      <c r="AV244" s="14" t="s">
        <v>157</v>
      </c>
      <c r="AW244" s="14" t="s">
        <v>30</v>
      </c>
      <c r="AX244" s="14" t="s">
        <v>81</v>
      </c>
      <c r="AY244" s="260" t="s">
        <v>151</v>
      </c>
    </row>
    <row r="245" s="2" customFormat="1" ht="24.15" customHeight="1">
      <c r="A245" s="38"/>
      <c r="B245" s="39"/>
      <c r="C245" s="220" t="s">
        <v>250</v>
      </c>
      <c r="D245" s="220" t="s">
        <v>153</v>
      </c>
      <c r="E245" s="221" t="s">
        <v>251</v>
      </c>
      <c r="F245" s="222" t="s">
        <v>252</v>
      </c>
      <c r="G245" s="223" t="s">
        <v>194</v>
      </c>
      <c r="H245" s="224">
        <v>60.247999999999998</v>
      </c>
      <c r="I245" s="225"/>
      <c r="J245" s="226">
        <f>ROUND(I245*H245,2)</f>
        <v>0</v>
      </c>
      <c r="K245" s="227"/>
      <c r="L245" s="44"/>
      <c r="M245" s="228" t="s">
        <v>1</v>
      </c>
      <c r="N245" s="229" t="s">
        <v>40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2" t="s">
        <v>157</v>
      </c>
      <c r="AT245" s="232" t="s">
        <v>153</v>
      </c>
      <c r="AU245" s="232" t="s">
        <v>83</v>
      </c>
      <c r="AY245" s="17" t="s">
        <v>151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7" t="s">
        <v>157</v>
      </c>
      <c r="BK245" s="233">
        <f>ROUND(I245*H245,2)</f>
        <v>0</v>
      </c>
      <c r="BL245" s="17" t="s">
        <v>157</v>
      </c>
      <c r="BM245" s="232" t="s">
        <v>253</v>
      </c>
    </row>
    <row r="246" s="2" customFormat="1">
      <c r="A246" s="38"/>
      <c r="B246" s="39"/>
      <c r="C246" s="40"/>
      <c r="D246" s="234" t="s">
        <v>159</v>
      </c>
      <c r="E246" s="40"/>
      <c r="F246" s="235" t="s">
        <v>252</v>
      </c>
      <c r="G246" s="40"/>
      <c r="H246" s="40"/>
      <c r="I246" s="236"/>
      <c r="J246" s="40"/>
      <c r="K246" s="40"/>
      <c r="L246" s="44"/>
      <c r="M246" s="237"/>
      <c r="N246" s="238"/>
      <c r="O246" s="92"/>
      <c r="P246" s="92"/>
      <c r="Q246" s="92"/>
      <c r="R246" s="92"/>
      <c r="S246" s="92"/>
      <c r="T246" s="93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159</v>
      </c>
      <c r="AU246" s="17" t="s">
        <v>83</v>
      </c>
    </row>
    <row r="247" s="2" customFormat="1" ht="24.15" customHeight="1">
      <c r="A247" s="38"/>
      <c r="B247" s="39"/>
      <c r="C247" s="220" t="s">
        <v>254</v>
      </c>
      <c r="D247" s="220" t="s">
        <v>153</v>
      </c>
      <c r="E247" s="221" t="s">
        <v>255</v>
      </c>
      <c r="F247" s="222" t="s">
        <v>256</v>
      </c>
      <c r="G247" s="223" t="s">
        <v>156</v>
      </c>
      <c r="H247" s="224">
        <v>122.25</v>
      </c>
      <c r="I247" s="225"/>
      <c r="J247" s="226">
        <f>ROUND(I247*H247,2)</f>
        <v>0</v>
      </c>
      <c r="K247" s="227"/>
      <c r="L247" s="44"/>
      <c r="M247" s="228" t="s">
        <v>1</v>
      </c>
      <c r="N247" s="229" t="s">
        <v>40</v>
      </c>
      <c r="O247" s="92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2" t="s">
        <v>157</v>
      </c>
      <c r="AT247" s="232" t="s">
        <v>153</v>
      </c>
      <c r="AU247" s="232" t="s">
        <v>83</v>
      </c>
      <c r="AY247" s="17" t="s">
        <v>151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7" t="s">
        <v>157</v>
      </c>
      <c r="BK247" s="233">
        <f>ROUND(I247*H247,2)</f>
        <v>0</v>
      </c>
      <c r="BL247" s="17" t="s">
        <v>157</v>
      </c>
      <c r="BM247" s="232" t="s">
        <v>257</v>
      </c>
    </row>
    <row r="248" s="2" customFormat="1">
      <c r="A248" s="38"/>
      <c r="B248" s="39"/>
      <c r="C248" s="40"/>
      <c r="D248" s="234" t="s">
        <v>159</v>
      </c>
      <c r="E248" s="40"/>
      <c r="F248" s="235" t="s">
        <v>256</v>
      </c>
      <c r="G248" s="40"/>
      <c r="H248" s="40"/>
      <c r="I248" s="236"/>
      <c r="J248" s="40"/>
      <c r="K248" s="40"/>
      <c r="L248" s="44"/>
      <c r="M248" s="237"/>
      <c r="N248" s="238"/>
      <c r="O248" s="92"/>
      <c r="P248" s="92"/>
      <c r="Q248" s="92"/>
      <c r="R248" s="92"/>
      <c r="S248" s="92"/>
      <c r="T248" s="93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159</v>
      </c>
      <c r="AU248" s="17" t="s">
        <v>83</v>
      </c>
    </row>
    <row r="249" s="15" customFormat="1">
      <c r="A249" s="15"/>
      <c r="B249" s="261"/>
      <c r="C249" s="262"/>
      <c r="D249" s="234" t="s">
        <v>160</v>
      </c>
      <c r="E249" s="263" t="s">
        <v>1</v>
      </c>
      <c r="F249" s="264" t="s">
        <v>209</v>
      </c>
      <c r="G249" s="262"/>
      <c r="H249" s="263" t="s">
        <v>1</v>
      </c>
      <c r="I249" s="265"/>
      <c r="J249" s="262"/>
      <c r="K249" s="262"/>
      <c r="L249" s="266"/>
      <c r="M249" s="267"/>
      <c r="N249" s="268"/>
      <c r="O249" s="268"/>
      <c r="P249" s="268"/>
      <c r="Q249" s="268"/>
      <c r="R249" s="268"/>
      <c r="S249" s="268"/>
      <c r="T249" s="26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0" t="s">
        <v>160</v>
      </c>
      <c r="AU249" s="270" t="s">
        <v>83</v>
      </c>
      <c r="AV249" s="15" t="s">
        <v>81</v>
      </c>
      <c r="AW249" s="15" t="s">
        <v>30</v>
      </c>
      <c r="AX249" s="15" t="s">
        <v>73</v>
      </c>
      <c r="AY249" s="270" t="s">
        <v>151</v>
      </c>
    </row>
    <row r="250" s="13" customFormat="1">
      <c r="A250" s="13"/>
      <c r="B250" s="239"/>
      <c r="C250" s="240"/>
      <c r="D250" s="234" t="s">
        <v>160</v>
      </c>
      <c r="E250" s="241" t="s">
        <v>1</v>
      </c>
      <c r="F250" s="242" t="s">
        <v>258</v>
      </c>
      <c r="G250" s="240"/>
      <c r="H250" s="243">
        <v>24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160</v>
      </c>
      <c r="AU250" s="249" t="s">
        <v>83</v>
      </c>
      <c r="AV250" s="13" t="s">
        <v>83</v>
      </c>
      <c r="AW250" s="13" t="s">
        <v>30</v>
      </c>
      <c r="AX250" s="13" t="s">
        <v>73</v>
      </c>
      <c r="AY250" s="249" t="s">
        <v>151</v>
      </c>
    </row>
    <row r="251" s="15" customFormat="1">
      <c r="A251" s="15"/>
      <c r="B251" s="261"/>
      <c r="C251" s="262"/>
      <c r="D251" s="234" t="s">
        <v>160</v>
      </c>
      <c r="E251" s="263" t="s">
        <v>1</v>
      </c>
      <c r="F251" s="264" t="s">
        <v>196</v>
      </c>
      <c r="G251" s="262"/>
      <c r="H251" s="263" t="s">
        <v>1</v>
      </c>
      <c r="I251" s="265"/>
      <c r="J251" s="262"/>
      <c r="K251" s="262"/>
      <c r="L251" s="266"/>
      <c r="M251" s="267"/>
      <c r="N251" s="268"/>
      <c r="O251" s="268"/>
      <c r="P251" s="268"/>
      <c r="Q251" s="268"/>
      <c r="R251" s="268"/>
      <c r="S251" s="268"/>
      <c r="T251" s="26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0" t="s">
        <v>160</v>
      </c>
      <c r="AU251" s="270" t="s">
        <v>83</v>
      </c>
      <c r="AV251" s="15" t="s">
        <v>81</v>
      </c>
      <c r="AW251" s="15" t="s">
        <v>30</v>
      </c>
      <c r="AX251" s="15" t="s">
        <v>73</v>
      </c>
      <c r="AY251" s="270" t="s">
        <v>151</v>
      </c>
    </row>
    <row r="252" s="13" customFormat="1">
      <c r="A252" s="13"/>
      <c r="B252" s="239"/>
      <c r="C252" s="240"/>
      <c r="D252" s="234" t="s">
        <v>160</v>
      </c>
      <c r="E252" s="241" t="s">
        <v>1</v>
      </c>
      <c r="F252" s="242" t="s">
        <v>259</v>
      </c>
      <c r="G252" s="240"/>
      <c r="H252" s="243">
        <v>24.920000000000002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160</v>
      </c>
      <c r="AU252" s="249" t="s">
        <v>83</v>
      </c>
      <c r="AV252" s="13" t="s">
        <v>83</v>
      </c>
      <c r="AW252" s="13" t="s">
        <v>30</v>
      </c>
      <c r="AX252" s="13" t="s">
        <v>73</v>
      </c>
      <c r="AY252" s="249" t="s">
        <v>151</v>
      </c>
    </row>
    <row r="253" s="15" customFormat="1">
      <c r="A253" s="15"/>
      <c r="B253" s="261"/>
      <c r="C253" s="262"/>
      <c r="D253" s="234" t="s">
        <v>160</v>
      </c>
      <c r="E253" s="263" t="s">
        <v>1</v>
      </c>
      <c r="F253" s="264" t="s">
        <v>198</v>
      </c>
      <c r="G253" s="262"/>
      <c r="H253" s="263" t="s">
        <v>1</v>
      </c>
      <c r="I253" s="265"/>
      <c r="J253" s="262"/>
      <c r="K253" s="262"/>
      <c r="L253" s="266"/>
      <c r="M253" s="267"/>
      <c r="N253" s="268"/>
      <c r="O253" s="268"/>
      <c r="P253" s="268"/>
      <c r="Q253" s="268"/>
      <c r="R253" s="268"/>
      <c r="S253" s="268"/>
      <c r="T253" s="26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0" t="s">
        <v>160</v>
      </c>
      <c r="AU253" s="270" t="s">
        <v>83</v>
      </c>
      <c r="AV253" s="15" t="s">
        <v>81</v>
      </c>
      <c r="AW253" s="15" t="s">
        <v>30</v>
      </c>
      <c r="AX253" s="15" t="s">
        <v>73</v>
      </c>
      <c r="AY253" s="270" t="s">
        <v>151</v>
      </c>
    </row>
    <row r="254" s="13" customFormat="1">
      <c r="A254" s="13"/>
      <c r="B254" s="239"/>
      <c r="C254" s="240"/>
      <c r="D254" s="234" t="s">
        <v>160</v>
      </c>
      <c r="E254" s="241" t="s">
        <v>1</v>
      </c>
      <c r="F254" s="242" t="s">
        <v>260</v>
      </c>
      <c r="G254" s="240"/>
      <c r="H254" s="243">
        <v>31.23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160</v>
      </c>
      <c r="AU254" s="249" t="s">
        <v>83</v>
      </c>
      <c r="AV254" s="13" t="s">
        <v>83</v>
      </c>
      <c r="AW254" s="13" t="s">
        <v>30</v>
      </c>
      <c r="AX254" s="13" t="s">
        <v>73</v>
      </c>
      <c r="AY254" s="249" t="s">
        <v>151</v>
      </c>
    </row>
    <row r="255" s="15" customFormat="1">
      <c r="A255" s="15"/>
      <c r="B255" s="261"/>
      <c r="C255" s="262"/>
      <c r="D255" s="234" t="s">
        <v>160</v>
      </c>
      <c r="E255" s="263" t="s">
        <v>1</v>
      </c>
      <c r="F255" s="264" t="s">
        <v>213</v>
      </c>
      <c r="G255" s="262"/>
      <c r="H255" s="263" t="s">
        <v>1</v>
      </c>
      <c r="I255" s="265"/>
      <c r="J255" s="262"/>
      <c r="K255" s="262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160</v>
      </c>
      <c r="AU255" s="270" t="s">
        <v>83</v>
      </c>
      <c r="AV255" s="15" t="s">
        <v>81</v>
      </c>
      <c r="AW255" s="15" t="s">
        <v>30</v>
      </c>
      <c r="AX255" s="15" t="s">
        <v>73</v>
      </c>
      <c r="AY255" s="270" t="s">
        <v>151</v>
      </c>
    </row>
    <row r="256" s="13" customFormat="1">
      <c r="A256" s="13"/>
      <c r="B256" s="239"/>
      <c r="C256" s="240"/>
      <c r="D256" s="234" t="s">
        <v>160</v>
      </c>
      <c r="E256" s="241" t="s">
        <v>1</v>
      </c>
      <c r="F256" s="242" t="s">
        <v>261</v>
      </c>
      <c r="G256" s="240"/>
      <c r="H256" s="243">
        <v>2.1000000000000001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160</v>
      </c>
      <c r="AU256" s="249" t="s">
        <v>83</v>
      </c>
      <c r="AV256" s="13" t="s">
        <v>83</v>
      </c>
      <c r="AW256" s="13" t="s">
        <v>30</v>
      </c>
      <c r="AX256" s="13" t="s">
        <v>73</v>
      </c>
      <c r="AY256" s="249" t="s">
        <v>151</v>
      </c>
    </row>
    <row r="257" s="15" customFormat="1">
      <c r="A257" s="15"/>
      <c r="B257" s="261"/>
      <c r="C257" s="262"/>
      <c r="D257" s="234" t="s">
        <v>160</v>
      </c>
      <c r="E257" s="263" t="s">
        <v>1</v>
      </c>
      <c r="F257" s="264" t="s">
        <v>215</v>
      </c>
      <c r="G257" s="262"/>
      <c r="H257" s="263" t="s">
        <v>1</v>
      </c>
      <c r="I257" s="265"/>
      <c r="J257" s="262"/>
      <c r="K257" s="262"/>
      <c r="L257" s="266"/>
      <c r="M257" s="267"/>
      <c r="N257" s="268"/>
      <c r="O257" s="268"/>
      <c r="P257" s="268"/>
      <c r="Q257" s="268"/>
      <c r="R257" s="268"/>
      <c r="S257" s="268"/>
      <c r="T257" s="26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0" t="s">
        <v>160</v>
      </c>
      <c r="AU257" s="270" t="s">
        <v>83</v>
      </c>
      <c r="AV257" s="15" t="s">
        <v>81</v>
      </c>
      <c r="AW257" s="15" t="s">
        <v>30</v>
      </c>
      <c r="AX257" s="15" t="s">
        <v>73</v>
      </c>
      <c r="AY257" s="270" t="s">
        <v>151</v>
      </c>
    </row>
    <row r="258" s="13" customFormat="1">
      <c r="A258" s="13"/>
      <c r="B258" s="239"/>
      <c r="C258" s="240"/>
      <c r="D258" s="234" t="s">
        <v>160</v>
      </c>
      <c r="E258" s="241" t="s">
        <v>1</v>
      </c>
      <c r="F258" s="242" t="s">
        <v>262</v>
      </c>
      <c r="G258" s="240"/>
      <c r="H258" s="243">
        <v>30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160</v>
      </c>
      <c r="AU258" s="249" t="s">
        <v>83</v>
      </c>
      <c r="AV258" s="13" t="s">
        <v>83</v>
      </c>
      <c r="AW258" s="13" t="s">
        <v>30</v>
      </c>
      <c r="AX258" s="13" t="s">
        <v>73</v>
      </c>
      <c r="AY258" s="249" t="s">
        <v>151</v>
      </c>
    </row>
    <row r="259" s="15" customFormat="1">
      <c r="A259" s="15"/>
      <c r="B259" s="261"/>
      <c r="C259" s="262"/>
      <c r="D259" s="234" t="s">
        <v>160</v>
      </c>
      <c r="E259" s="263" t="s">
        <v>1</v>
      </c>
      <c r="F259" s="264" t="s">
        <v>217</v>
      </c>
      <c r="G259" s="262"/>
      <c r="H259" s="263" t="s">
        <v>1</v>
      </c>
      <c r="I259" s="265"/>
      <c r="J259" s="262"/>
      <c r="K259" s="262"/>
      <c r="L259" s="266"/>
      <c r="M259" s="267"/>
      <c r="N259" s="268"/>
      <c r="O259" s="268"/>
      <c r="P259" s="268"/>
      <c r="Q259" s="268"/>
      <c r="R259" s="268"/>
      <c r="S259" s="268"/>
      <c r="T259" s="26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0" t="s">
        <v>160</v>
      </c>
      <c r="AU259" s="270" t="s">
        <v>83</v>
      </c>
      <c r="AV259" s="15" t="s">
        <v>81</v>
      </c>
      <c r="AW259" s="15" t="s">
        <v>30</v>
      </c>
      <c r="AX259" s="15" t="s">
        <v>73</v>
      </c>
      <c r="AY259" s="270" t="s">
        <v>151</v>
      </c>
    </row>
    <row r="260" s="13" customFormat="1">
      <c r="A260" s="13"/>
      <c r="B260" s="239"/>
      <c r="C260" s="240"/>
      <c r="D260" s="234" t="s">
        <v>160</v>
      </c>
      <c r="E260" s="241" t="s">
        <v>1</v>
      </c>
      <c r="F260" s="242" t="s">
        <v>263</v>
      </c>
      <c r="G260" s="240"/>
      <c r="H260" s="243">
        <v>10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160</v>
      </c>
      <c r="AU260" s="249" t="s">
        <v>83</v>
      </c>
      <c r="AV260" s="13" t="s">
        <v>83</v>
      </c>
      <c r="AW260" s="13" t="s">
        <v>30</v>
      </c>
      <c r="AX260" s="13" t="s">
        <v>73</v>
      </c>
      <c r="AY260" s="249" t="s">
        <v>151</v>
      </c>
    </row>
    <row r="261" s="14" customFormat="1">
      <c r="A261" s="14"/>
      <c r="B261" s="250"/>
      <c r="C261" s="251"/>
      <c r="D261" s="234" t="s">
        <v>160</v>
      </c>
      <c r="E261" s="252" t="s">
        <v>1</v>
      </c>
      <c r="F261" s="253" t="s">
        <v>162</v>
      </c>
      <c r="G261" s="251"/>
      <c r="H261" s="254">
        <v>122.25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160</v>
      </c>
      <c r="AU261" s="260" t="s">
        <v>83</v>
      </c>
      <c r="AV261" s="14" t="s">
        <v>157</v>
      </c>
      <c r="AW261" s="14" t="s">
        <v>30</v>
      </c>
      <c r="AX261" s="14" t="s">
        <v>81</v>
      </c>
      <c r="AY261" s="260" t="s">
        <v>151</v>
      </c>
    </row>
    <row r="262" s="2" customFormat="1" ht="24.15" customHeight="1">
      <c r="A262" s="38"/>
      <c r="B262" s="39"/>
      <c r="C262" s="220" t="s">
        <v>264</v>
      </c>
      <c r="D262" s="220" t="s">
        <v>153</v>
      </c>
      <c r="E262" s="221" t="s">
        <v>265</v>
      </c>
      <c r="F262" s="222" t="s">
        <v>266</v>
      </c>
      <c r="G262" s="223" t="s">
        <v>267</v>
      </c>
      <c r="H262" s="224">
        <v>120.496</v>
      </c>
      <c r="I262" s="225"/>
      <c r="J262" s="226">
        <f>ROUND(I262*H262,2)</f>
        <v>0</v>
      </c>
      <c r="K262" s="227"/>
      <c r="L262" s="44"/>
      <c r="M262" s="228" t="s">
        <v>1</v>
      </c>
      <c r="N262" s="229" t="s">
        <v>40</v>
      </c>
      <c r="O262" s="92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2" t="s">
        <v>157</v>
      </c>
      <c r="AT262" s="232" t="s">
        <v>153</v>
      </c>
      <c r="AU262" s="232" t="s">
        <v>83</v>
      </c>
      <c r="AY262" s="17" t="s">
        <v>151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7" t="s">
        <v>157</v>
      </c>
      <c r="BK262" s="233">
        <f>ROUND(I262*H262,2)</f>
        <v>0</v>
      </c>
      <c r="BL262" s="17" t="s">
        <v>157</v>
      </c>
      <c r="BM262" s="232" t="s">
        <v>268</v>
      </c>
    </row>
    <row r="263" s="2" customFormat="1">
      <c r="A263" s="38"/>
      <c r="B263" s="39"/>
      <c r="C263" s="40"/>
      <c r="D263" s="234" t="s">
        <v>159</v>
      </c>
      <c r="E263" s="40"/>
      <c r="F263" s="235" t="s">
        <v>266</v>
      </c>
      <c r="G263" s="40"/>
      <c r="H263" s="40"/>
      <c r="I263" s="236"/>
      <c r="J263" s="40"/>
      <c r="K263" s="40"/>
      <c r="L263" s="44"/>
      <c r="M263" s="237"/>
      <c r="N263" s="238"/>
      <c r="O263" s="92"/>
      <c r="P263" s="92"/>
      <c r="Q263" s="92"/>
      <c r="R263" s="92"/>
      <c r="S263" s="92"/>
      <c r="T263" s="93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159</v>
      </c>
      <c r="AU263" s="17" t="s">
        <v>83</v>
      </c>
    </row>
    <row r="264" s="13" customFormat="1">
      <c r="A264" s="13"/>
      <c r="B264" s="239"/>
      <c r="C264" s="240"/>
      <c r="D264" s="234" t="s">
        <v>160</v>
      </c>
      <c r="E264" s="241" t="s">
        <v>1</v>
      </c>
      <c r="F264" s="242" t="s">
        <v>269</v>
      </c>
      <c r="G264" s="240"/>
      <c r="H264" s="243">
        <v>120.496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160</v>
      </c>
      <c r="AU264" s="249" t="s">
        <v>83</v>
      </c>
      <c r="AV264" s="13" t="s">
        <v>83</v>
      </c>
      <c r="AW264" s="13" t="s">
        <v>30</v>
      </c>
      <c r="AX264" s="13" t="s">
        <v>73</v>
      </c>
      <c r="AY264" s="249" t="s">
        <v>151</v>
      </c>
    </row>
    <row r="265" s="14" customFormat="1">
      <c r="A265" s="14"/>
      <c r="B265" s="250"/>
      <c r="C265" s="251"/>
      <c r="D265" s="234" t="s">
        <v>160</v>
      </c>
      <c r="E265" s="252" t="s">
        <v>1</v>
      </c>
      <c r="F265" s="253" t="s">
        <v>162</v>
      </c>
      <c r="G265" s="251"/>
      <c r="H265" s="254">
        <v>120.496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0" t="s">
        <v>160</v>
      </c>
      <c r="AU265" s="260" t="s">
        <v>83</v>
      </c>
      <c r="AV265" s="14" t="s">
        <v>157</v>
      </c>
      <c r="AW265" s="14" t="s">
        <v>30</v>
      </c>
      <c r="AX265" s="14" t="s">
        <v>81</v>
      </c>
      <c r="AY265" s="260" t="s">
        <v>151</v>
      </c>
    </row>
    <row r="266" s="2" customFormat="1" ht="16.5" customHeight="1">
      <c r="A266" s="38"/>
      <c r="B266" s="39"/>
      <c r="C266" s="220" t="s">
        <v>270</v>
      </c>
      <c r="D266" s="220" t="s">
        <v>153</v>
      </c>
      <c r="E266" s="221" t="s">
        <v>271</v>
      </c>
      <c r="F266" s="222" t="s">
        <v>272</v>
      </c>
      <c r="G266" s="223" t="s">
        <v>194</v>
      </c>
      <c r="H266" s="224">
        <v>60.247999999999998</v>
      </c>
      <c r="I266" s="225"/>
      <c r="J266" s="226">
        <f>ROUND(I266*H266,2)</f>
        <v>0</v>
      </c>
      <c r="K266" s="227"/>
      <c r="L266" s="44"/>
      <c r="M266" s="228" t="s">
        <v>1</v>
      </c>
      <c r="N266" s="229" t="s">
        <v>40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2" t="s">
        <v>157</v>
      </c>
      <c r="AT266" s="232" t="s">
        <v>153</v>
      </c>
      <c r="AU266" s="232" t="s">
        <v>83</v>
      </c>
      <c r="AY266" s="17" t="s">
        <v>151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7" t="s">
        <v>157</v>
      </c>
      <c r="BK266" s="233">
        <f>ROUND(I266*H266,2)</f>
        <v>0</v>
      </c>
      <c r="BL266" s="17" t="s">
        <v>157</v>
      </c>
      <c r="BM266" s="232" t="s">
        <v>273</v>
      </c>
    </row>
    <row r="267" s="2" customFormat="1">
      <c r="A267" s="38"/>
      <c r="B267" s="39"/>
      <c r="C267" s="40"/>
      <c r="D267" s="234" t="s">
        <v>159</v>
      </c>
      <c r="E267" s="40"/>
      <c r="F267" s="235" t="s">
        <v>272</v>
      </c>
      <c r="G267" s="40"/>
      <c r="H267" s="40"/>
      <c r="I267" s="236"/>
      <c r="J267" s="40"/>
      <c r="K267" s="40"/>
      <c r="L267" s="44"/>
      <c r="M267" s="237"/>
      <c r="N267" s="238"/>
      <c r="O267" s="92"/>
      <c r="P267" s="92"/>
      <c r="Q267" s="92"/>
      <c r="R267" s="92"/>
      <c r="S267" s="92"/>
      <c r="T267" s="93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159</v>
      </c>
      <c r="AU267" s="17" t="s">
        <v>83</v>
      </c>
    </row>
    <row r="268" s="2" customFormat="1" ht="24.15" customHeight="1">
      <c r="A268" s="38"/>
      <c r="B268" s="39"/>
      <c r="C268" s="220" t="s">
        <v>274</v>
      </c>
      <c r="D268" s="220" t="s">
        <v>153</v>
      </c>
      <c r="E268" s="221" t="s">
        <v>275</v>
      </c>
      <c r="F268" s="222" t="s">
        <v>276</v>
      </c>
      <c r="G268" s="223" t="s">
        <v>194</v>
      </c>
      <c r="H268" s="224">
        <v>33.146000000000001</v>
      </c>
      <c r="I268" s="225"/>
      <c r="J268" s="226">
        <f>ROUND(I268*H268,2)</f>
        <v>0</v>
      </c>
      <c r="K268" s="227"/>
      <c r="L268" s="44"/>
      <c r="M268" s="228" t="s">
        <v>1</v>
      </c>
      <c r="N268" s="229" t="s">
        <v>40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2" t="s">
        <v>157</v>
      </c>
      <c r="AT268" s="232" t="s">
        <v>153</v>
      </c>
      <c r="AU268" s="232" t="s">
        <v>83</v>
      </c>
      <c r="AY268" s="17" t="s">
        <v>151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7" t="s">
        <v>157</v>
      </c>
      <c r="BK268" s="233">
        <f>ROUND(I268*H268,2)</f>
        <v>0</v>
      </c>
      <c r="BL268" s="17" t="s">
        <v>157</v>
      </c>
      <c r="BM268" s="232" t="s">
        <v>277</v>
      </c>
    </row>
    <row r="269" s="2" customFormat="1">
      <c r="A269" s="38"/>
      <c r="B269" s="39"/>
      <c r="C269" s="40"/>
      <c r="D269" s="234" t="s">
        <v>159</v>
      </c>
      <c r="E269" s="40"/>
      <c r="F269" s="235" t="s">
        <v>276</v>
      </c>
      <c r="G269" s="40"/>
      <c r="H269" s="40"/>
      <c r="I269" s="236"/>
      <c r="J269" s="40"/>
      <c r="K269" s="40"/>
      <c r="L269" s="44"/>
      <c r="M269" s="237"/>
      <c r="N269" s="238"/>
      <c r="O269" s="92"/>
      <c r="P269" s="92"/>
      <c r="Q269" s="92"/>
      <c r="R269" s="92"/>
      <c r="S269" s="92"/>
      <c r="T269" s="93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159</v>
      </c>
      <c r="AU269" s="17" t="s">
        <v>83</v>
      </c>
    </row>
    <row r="270" s="12" customFormat="1" ht="22.8" customHeight="1">
      <c r="A270" s="12"/>
      <c r="B270" s="204"/>
      <c r="C270" s="205"/>
      <c r="D270" s="206" t="s">
        <v>72</v>
      </c>
      <c r="E270" s="218" t="s">
        <v>83</v>
      </c>
      <c r="F270" s="218" t="s">
        <v>278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SUM(P271:P306)</f>
        <v>0</v>
      </c>
      <c r="Q270" s="212"/>
      <c r="R270" s="213">
        <f>SUM(R271:R306)</f>
        <v>30.184767090000001</v>
      </c>
      <c r="S270" s="212"/>
      <c r="T270" s="214">
        <f>SUM(T271:T306)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5" t="s">
        <v>81</v>
      </c>
      <c r="AT270" s="216" t="s">
        <v>72</v>
      </c>
      <c r="AU270" s="216" t="s">
        <v>81</v>
      </c>
      <c r="AY270" s="215" t="s">
        <v>151</v>
      </c>
      <c r="BK270" s="217">
        <f>SUM(BK271:BK306)</f>
        <v>0</v>
      </c>
    </row>
    <row r="271" s="2" customFormat="1" ht="37.8" customHeight="1">
      <c r="A271" s="38"/>
      <c r="B271" s="39"/>
      <c r="C271" s="220" t="s">
        <v>7</v>
      </c>
      <c r="D271" s="220" t="s">
        <v>153</v>
      </c>
      <c r="E271" s="221" t="s">
        <v>279</v>
      </c>
      <c r="F271" s="222" t="s">
        <v>280</v>
      </c>
      <c r="G271" s="223" t="s">
        <v>184</v>
      </c>
      <c r="H271" s="224">
        <v>52.049999999999997</v>
      </c>
      <c r="I271" s="225"/>
      <c r="J271" s="226">
        <f>ROUND(I271*H271,2)</f>
        <v>0</v>
      </c>
      <c r="K271" s="227"/>
      <c r="L271" s="44"/>
      <c r="M271" s="228" t="s">
        <v>1</v>
      </c>
      <c r="N271" s="229" t="s">
        <v>40</v>
      </c>
      <c r="O271" s="92"/>
      <c r="P271" s="230">
        <f>O271*H271</f>
        <v>0</v>
      </c>
      <c r="Q271" s="230">
        <v>0.20449000000000001</v>
      </c>
      <c r="R271" s="230">
        <f>Q271*H271</f>
        <v>10.6437045</v>
      </c>
      <c r="S271" s="230">
        <v>0</v>
      </c>
      <c r="T271" s="231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2" t="s">
        <v>157</v>
      </c>
      <c r="AT271" s="232" t="s">
        <v>153</v>
      </c>
      <c r="AU271" s="232" t="s">
        <v>83</v>
      </c>
      <c r="AY271" s="17" t="s">
        <v>151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7" t="s">
        <v>157</v>
      </c>
      <c r="BK271" s="233">
        <f>ROUND(I271*H271,2)</f>
        <v>0</v>
      </c>
      <c r="BL271" s="17" t="s">
        <v>157</v>
      </c>
      <c r="BM271" s="232" t="s">
        <v>281</v>
      </c>
    </row>
    <row r="272" s="2" customFormat="1">
      <c r="A272" s="38"/>
      <c r="B272" s="39"/>
      <c r="C272" s="40"/>
      <c r="D272" s="234" t="s">
        <v>159</v>
      </c>
      <c r="E272" s="40"/>
      <c r="F272" s="235" t="s">
        <v>280</v>
      </c>
      <c r="G272" s="40"/>
      <c r="H272" s="40"/>
      <c r="I272" s="236"/>
      <c r="J272" s="40"/>
      <c r="K272" s="40"/>
      <c r="L272" s="44"/>
      <c r="M272" s="237"/>
      <c r="N272" s="238"/>
      <c r="O272" s="92"/>
      <c r="P272" s="92"/>
      <c r="Q272" s="92"/>
      <c r="R272" s="92"/>
      <c r="S272" s="92"/>
      <c r="T272" s="9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159</v>
      </c>
      <c r="AU272" s="17" t="s">
        <v>83</v>
      </c>
    </row>
    <row r="273" s="13" customFormat="1">
      <c r="A273" s="13"/>
      <c r="B273" s="239"/>
      <c r="C273" s="240"/>
      <c r="D273" s="234" t="s">
        <v>160</v>
      </c>
      <c r="E273" s="241" t="s">
        <v>1</v>
      </c>
      <c r="F273" s="242" t="s">
        <v>282</v>
      </c>
      <c r="G273" s="240"/>
      <c r="H273" s="243">
        <v>52.049999999999997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160</v>
      </c>
      <c r="AU273" s="249" t="s">
        <v>83</v>
      </c>
      <c r="AV273" s="13" t="s">
        <v>83</v>
      </c>
      <c r="AW273" s="13" t="s">
        <v>30</v>
      </c>
      <c r="AX273" s="13" t="s">
        <v>73</v>
      </c>
      <c r="AY273" s="249" t="s">
        <v>151</v>
      </c>
    </row>
    <row r="274" s="14" customFormat="1">
      <c r="A274" s="14"/>
      <c r="B274" s="250"/>
      <c r="C274" s="251"/>
      <c r="D274" s="234" t="s">
        <v>160</v>
      </c>
      <c r="E274" s="252" t="s">
        <v>1</v>
      </c>
      <c r="F274" s="253" t="s">
        <v>162</v>
      </c>
      <c r="G274" s="251"/>
      <c r="H274" s="254">
        <v>52.049999999999997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160</v>
      </c>
      <c r="AU274" s="260" t="s">
        <v>83</v>
      </c>
      <c r="AV274" s="14" t="s">
        <v>157</v>
      </c>
      <c r="AW274" s="14" t="s">
        <v>30</v>
      </c>
      <c r="AX274" s="14" t="s">
        <v>81</v>
      </c>
      <c r="AY274" s="260" t="s">
        <v>151</v>
      </c>
    </row>
    <row r="275" s="2" customFormat="1" ht="24.15" customHeight="1">
      <c r="A275" s="38"/>
      <c r="B275" s="39"/>
      <c r="C275" s="220" t="s">
        <v>283</v>
      </c>
      <c r="D275" s="220" t="s">
        <v>153</v>
      </c>
      <c r="E275" s="221" t="s">
        <v>284</v>
      </c>
      <c r="F275" s="222" t="s">
        <v>285</v>
      </c>
      <c r="G275" s="223" t="s">
        <v>194</v>
      </c>
      <c r="H275" s="224">
        <v>5.5279999999999996</v>
      </c>
      <c r="I275" s="225"/>
      <c r="J275" s="226">
        <f>ROUND(I275*H275,2)</f>
        <v>0</v>
      </c>
      <c r="K275" s="227"/>
      <c r="L275" s="44"/>
      <c r="M275" s="228" t="s">
        <v>1</v>
      </c>
      <c r="N275" s="229" t="s">
        <v>40</v>
      </c>
      <c r="O275" s="92"/>
      <c r="P275" s="230">
        <f>O275*H275</f>
        <v>0</v>
      </c>
      <c r="Q275" s="230">
        <v>2.1600000000000001</v>
      </c>
      <c r="R275" s="230">
        <f>Q275*H275</f>
        <v>11.940479999999999</v>
      </c>
      <c r="S275" s="230">
        <v>0</v>
      </c>
      <c r="T275" s="231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2" t="s">
        <v>157</v>
      </c>
      <c r="AT275" s="232" t="s">
        <v>153</v>
      </c>
      <c r="AU275" s="232" t="s">
        <v>83</v>
      </c>
      <c r="AY275" s="17" t="s">
        <v>151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7" t="s">
        <v>157</v>
      </c>
      <c r="BK275" s="233">
        <f>ROUND(I275*H275,2)</f>
        <v>0</v>
      </c>
      <c r="BL275" s="17" t="s">
        <v>157</v>
      </c>
      <c r="BM275" s="232" t="s">
        <v>286</v>
      </c>
    </row>
    <row r="276" s="2" customFormat="1">
      <c r="A276" s="38"/>
      <c r="B276" s="39"/>
      <c r="C276" s="40"/>
      <c r="D276" s="234" t="s">
        <v>159</v>
      </c>
      <c r="E276" s="40"/>
      <c r="F276" s="235" t="s">
        <v>285</v>
      </c>
      <c r="G276" s="40"/>
      <c r="H276" s="40"/>
      <c r="I276" s="236"/>
      <c r="J276" s="40"/>
      <c r="K276" s="40"/>
      <c r="L276" s="44"/>
      <c r="M276" s="237"/>
      <c r="N276" s="238"/>
      <c r="O276" s="92"/>
      <c r="P276" s="92"/>
      <c r="Q276" s="92"/>
      <c r="R276" s="92"/>
      <c r="S276" s="92"/>
      <c r="T276" s="93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159</v>
      </c>
      <c r="AU276" s="17" t="s">
        <v>83</v>
      </c>
    </row>
    <row r="277" s="13" customFormat="1">
      <c r="A277" s="13"/>
      <c r="B277" s="239"/>
      <c r="C277" s="240"/>
      <c r="D277" s="234" t="s">
        <v>160</v>
      </c>
      <c r="E277" s="241" t="s">
        <v>1</v>
      </c>
      <c r="F277" s="242" t="s">
        <v>287</v>
      </c>
      <c r="G277" s="240"/>
      <c r="H277" s="243">
        <v>0.20999999999999999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160</v>
      </c>
      <c r="AU277" s="249" t="s">
        <v>83</v>
      </c>
      <c r="AV277" s="13" t="s">
        <v>83</v>
      </c>
      <c r="AW277" s="13" t="s">
        <v>30</v>
      </c>
      <c r="AX277" s="13" t="s">
        <v>73</v>
      </c>
      <c r="AY277" s="249" t="s">
        <v>151</v>
      </c>
    </row>
    <row r="278" s="13" customFormat="1">
      <c r="A278" s="13"/>
      <c r="B278" s="239"/>
      <c r="C278" s="240"/>
      <c r="D278" s="234" t="s">
        <v>160</v>
      </c>
      <c r="E278" s="241" t="s">
        <v>1</v>
      </c>
      <c r="F278" s="242" t="s">
        <v>288</v>
      </c>
      <c r="G278" s="240"/>
      <c r="H278" s="243">
        <v>2.181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160</v>
      </c>
      <c r="AU278" s="249" t="s">
        <v>83</v>
      </c>
      <c r="AV278" s="13" t="s">
        <v>83</v>
      </c>
      <c r="AW278" s="13" t="s">
        <v>30</v>
      </c>
      <c r="AX278" s="13" t="s">
        <v>73</v>
      </c>
      <c r="AY278" s="249" t="s">
        <v>151</v>
      </c>
    </row>
    <row r="279" s="15" customFormat="1">
      <c r="A279" s="15"/>
      <c r="B279" s="261"/>
      <c r="C279" s="262"/>
      <c r="D279" s="234" t="s">
        <v>160</v>
      </c>
      <c r="E279" s="263" t="s">
        <v>1</v>
      </c>
      <c r="F279" s="264" t="s">
        <v>289</v>
      </c>
      <c r="G279" s="262"/>
      <c r="H279" s="263" t="s">
        <v>1</v>
      </c>
      <c r="I279" s="265"/>
      <c r="J279" s="262"/>
      <c r="K279" s="262"/>
      <c r="L279" s="266"/>
      <c r="M279" s="267"/>
      <c r="N279" s="268"/>
      <c r="O279" s="268"/>
      <c r="P279" s="268"/>
      <c r="Q279" s="268"/>
      <c r="R279" s="268"/>
      <c r="S279" s="268"/>
      <c r="T279" s="26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0" t="s">
        <v>160</v>
      </c>
      <c r="AU279" s="270" t="s">
        <v>83</v>
      </c>
      <c r="AV279" s="15" t="s">
        <v>81</v>
      </c>
      <c r="AW279" s="15" t="s">
        <v>30</v>
      </c>
      <c r="AX279" s="15" t="s">
        <v>73</v>
      </c>
      <c r="AY279" s="270" t="s">
        <v>151</v>
      </c>
    </row>
    <row r="280" s="13" customFormat="1">
      <c r="A280" s="13"/>
      <c r="B280" s="239"/>
      <c r="C280" s="240"/>
      <c r="D280" s="234" t="s">
        <v>160</v>
      </c>
      <c r="E280" s="241" t="s">
        <v>1</v>
      </c>
      <c r="F280" s="242" t="s">
        <v>290</v>
      </c>
      <c r="G280" s="240"/>
      <c r="H280" s="243">
        <v>3.137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160</v>
      </c>
      <c r="AU280" s="249" t="s">
        <v>83</v>
      </c>
      <c r="AV280" s="13" t="s">
        <v>83</v>
      </c>
      <c r="AW280" s="13" t="s">
        <v>30</v>
      </c>
      <c r="AX280" s="13" t="s">
        <v>73</v>
      </c>
      <c r="AY280" s="249" t="s">
        <v>151</v>
      </c>
    </row>
    <row r="281" s="14" customFormat="1">
      <c r="A281" s="14"/>
      <c r="B281" s="250"/>
      <c r="C281" s="251"/>
      <c r="D281" s="234" t="s">
        <v>160</v>
      </c>
      <c r="E281" s="252" t="s">
        <v>1</v>
      </c>
      <c r="F281" s="253" t="s">
        <v>162</v>
      </c>
      <c r="G281" s="251"/>
      <c r="H281" s="254">
        <v>5.5280000000000005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0" t="s">
        <v>160</v>
      </c>
      <c r="AU281" s="260" t="s">
        <v>83</v>
      </c>
      <c r="AV281" s="14" t="s">
        <v>157</v>
      </c>
      <c r="AW281" s="14" t="s">
        <v>30</v>
      </c>
      <c r="AX281" s="14" t="s">
        <v>81</v>
      </c>
      <c r="AY281" s="260" t="s">
        <v>151</v>
      </c>
    </row>
    <row r="282" s="2" customFormat="1" ht="24.15" customHeight="1">
      <c r="A282" s="38"/>
      <c r="B282" s="39"/>
      <c r="C282" s="220" t="s">
        <v>291</v>
      </c>
      <c r="D282" s="220" t="s">
        <v>153</v>
      </c>
      <c r="E282" s="221" t="s">
        <v>292</v>
      </c>
      <c r="F282" s="222" t="s">
        <v>293</v>
      </c>
      <c r="G282" s="223" t="s">
        <v>194</v>
      </c>
      <c r="H282" s="224">
        <v>1.0900000000000001</v>
      </c>
      <c r="I282" s="225"/>
      <c r="J282" s="226">
        <f>ROUND(I282*H282,2)</f>
        <v>0</v>
      </c>
      <c r="K282" s="227"/>
      <c r="L282" s="44"/>
      <c r="M282" s="228" t="s">
        <v>1</v>
      </c>
      <c r="N282" s="229" t="s">
        <v>40</v>
      </c>
      <c r="O282" s="92"/>
      <c r="P282" s="230">
        <f>O282*H282</f>
        <v>0</v>
      </c>
      <c r="Q282" s="230">
        <v>2.5018699999999998</v>
      </c>
      <c r="R282" s="230">
        <f>Q282*H282</f>
        <v>2.7270382999999998</v>
      </c>
      <c r="S282" s="230">
        <v>0</v>
      </c>
      <c r="T282" s="231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2" t="s">
        <v>157</v>
      </c>
      <c r="AT282" s="232" t="s">
        <v>153</v>
      </c>
      <c r="AU282" s="232" t="s">
        <v>83</v>
      </c>
      <c r="AY282" s="17" t="s">
        <v>151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7" t="s">
        <v>157</v>
      </c>
      <c r="BK282" s="233">
        <f>ROUND(I282*H282,2)</f>
        <v>0</v>
      </c>
      <c r="BL282" s="17" t="s">
        <v>157</v>
      </c>
      <c r="BM282" s="232" t="s">
        <v>294</v>
      </c>
    </row>
    <row r="283" s="2" customFormat="1">
      <c r="A283" s="38"/>
      <c r="B283" s="39"/>
      <c r="C283" s="40"/>
      <c r="D283" s="234" t="s">
        <v>159</v>
      </c>
      <c r="E283" s="40"/>
      <c r="F283" s="235" t="s">
        <v>293</v>
      </c>
      <c r="G283" s="40"/>
      <c r="H283" s="40"/>
      <c r="I283" s="236"/>
      <c r="J283" s="40"/>
      <c r="K283" s="40"/>
      <c r="L283" s="44"/>
      <c r="M283" s="237"/>
      <c r="N283" s="238"/>
      <c r="O283" s="92"/>
      <c r="P283" s="92"/>
      <c r="Q283" s="92"/>
      <c r="R283" s="92"/>
      <c r="S283" s="92"/>
      <c r="T283" s="93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159</v>
      </c>
      <c r="AU283" s="17" t="s">
        <v>83</v>
      </c>
    </row>
    <row r="284" s="13" customFormat="1">
      <c r="A284" s="13"/>
      <c r="B284" s="239"/>
      <c r="C284" s="240"/>
      <c r="D284" s="234" t="s">
        <v>160</v>
      </c>
      <c r="E284" s="241" t="s">
        <v>1</v>
      </c>
      <c r="F284" s="242" t="s">
        <v>295</v>
      </c>
      <c r="G284" s="240"/>
      <c r="H284" s="243">
        <v>1.0900000000000001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160</v>
      </c>
      <c r="AU284" s="249" t="s">
        <v>83</v>
      </c>
      <c r="AV284" s="13" t="s">
        <v>83</v>
      </c>
      <c r="AW284" s="13" t="s">
        <v>30</v>
      </c>
      <c r="AX284" s="13" t="s">
        <v>73</v>
      </c>
      <c r="AY284" s="249" t="s">
        <v>151</v>
      </c>
    </row>
    <row r="285" s="14" customFormat="1">
      <c r="A285" s="14"/>
      <c r="B285" s="250"/>
      <c r="C285" s="251"/>
      <c r="D285" s="234" t="s">
        <v>160</v>
      </c>
      <c r="E285" s="252" t="s">
        <v>1</v>
      </c>
      <c r="F285" s="253" t="s">
        <v>162</v>
      </c>
      <c r="G285" s="251"/>
      <c r="H285" s="254">
        <v>1.0900000000000001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0" t="s">
        <v>160</v>
      </c>
      <c r="AU285" s="260" t="s">
        <v>83</v>
      </c>
      <c r="AV285" s="14" t="s">
        <v>157</v>
      </c>
      <c r="AW285" s="14" t="s">
        <v>30</v>
      </c>
      <c r="AX285" s="14" t="s">
        <v>81</v>
      </c>
      <c r="AY285" s="260" t="s">
        <v>151</v>
      </c>
    </row>
    <row r="286" s="2" customFormat="1" ht="16.5" customHeight="1">
      <c r="A286" s="38"/>
      <c r="B286" s="39"/>
      <c r="C286" s="220" t="s">
        <v>296</v>
      </c>
      <c r="D286" s="220" t="s">
        <v>153</v>
      </c>
      <c r="E286" s="221" t="s">
        <v>297</v>
      </c>
      <c r="F286" s="222" t="s">
        <v>298</v>
      </c>
      <c r="G286" s="223" t="s">
        <v>267</v>
      </c>
      <c r="H286" s="224">
        <v>0.035999999999999997</v>
      </c>
      <c r="I286" s="225"/>
      <c r="J286" s="226">
        <f>ROUND(I286*H286,2)</f>
        <v>0</v>
      </c>
      <c r="K286" s="227"/>
      <c r="L286" s="44"/>
      <c r="M286" s="228" t="s">
        <v>1</v>
      </c>
      <c r="N286" s="229" t="s">
        <v>40</v>
      </c>
      <c r="O286" s="92"/>
      <c r="P286" s="230">
        <f>O286*H286</f>
        <v>0</v>
      </c>
      <c r="Q286" s="230">
        <v>1.06277</v>
      </c>
      <c r="R286" s="230">
        <f>Q286*H286</f>
        <v>0.038259719999999997</v>
      </c>
      <c r="S286" s="230">
        <v>0</v>
      </c>
      <c r="T286" s="231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2" t="s">
        <v>157</v>
      </c>
      <c r="AT286" s="232" t="s">
        <v>153</v>
      </c>
      <c r="AU286" s="232" t="s">
        <v>83</v>
      </c>
      <c r="AY286" s="17" t="s">
        <v>151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7" t="s">
        <v>157</v>
      </c>
      <c r="BK286" s="233">
        <f>ROUND(I286*H286,2)</f>
        <v>0</v>
      </c>
      <c r="BL286" s="17" t="s">
        <v>157</v>
      </c>
      <c r="BM286" s="232" t="s">
        <v>299</v>
      </c>
    </row>
    <row r="287" s="2" customFormat="1">
      <c r="A287" s="38"/>
      <c r="B287" s="39"/>
      <c r="C287" s="40"/>
      <c r="D287" s="234" t="s">
        <v>159</v>
      </c>
      <c r="E287" s="40"/>
      <c r="F287" s="235" t="s">
        <v>298</v>
      </c>
      <c r="G287" s="40"/>
      <c r="H287" s="40"/>
      <c r="I287" s="236"/>
      <c r="J287" s="40"/>
      <c r="K287" s="40"/>
      <c r="L287" s="44"/>
      <c r="M287" s="237"/>
      <c r="N287" s="238"/>
      <c r="O287" s="92"/>
      <c r="P287" s="92"/>
      <c r="Q287" s="92"/>
      <c r="R287" s="92"/>
      <c r="S287" s="92"/>
      <c r="T287" s="9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159</v>
      </c>
      <c r="AU287" s="17" t="s">
        <v>83</v>
      </c>
    </row>
    <row r="288" s="13" customFormat="1">
      <c r="A288" s="13"/>
      <c r="B288" s="239"/>
      <c r="C288" s="240"/>
      <c r="D288" s="234" t="s">
        <v>160</v>
      </c>
      <c r="E288" s="241" t="s">
        <v>1</v>
      </c>
      <c r="F288" s="242" t="s">
        <v>300</v>
      </c>
      <c r="G288" s="240"/>
      <c r="H288" s="243">
        <v>0.035999999999999997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160</v>
      </c>
      <c r="AU288" s="249" t="s">
        <v>83</v>
      </c>
      <c r="AV288" s="13" t="s">
        <v>83</v>
      </c>
      <c r="AW288" s="13" t="s">
        <v>30</v>
      </c>
      <c r="AX288" s="13" t="s">
        <v>73</v>
      </c>
      <c r="AY288" s="249" t="s">
        <v>151</v>
      </c>
    </row>
    <row r="289" s="14" customFormat="1">
      <c r="A289" s="14"/>
      <c r="B289" s="250"/>
      <c r="C289" s="251"/>
      <c r="D289" s="234" t="s">
        <v>160</v>
      </c>
      <c r="E289" s="252" t="s">
        <v>1</v>
      </c>
      <c r="F289" s="253" t="s">
        <v>162</v>
      </c>
      <c r="G289" s="251"/>
      <c r="H289" s="254">
        <v>0.035999999999999997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0" t="s">
        <v>160</v>
      </c>
      <c r="AU289" s="260" t="s">
        <v>83</v>
      </c>
      <c r="AV289" s="14" t="s">
        <v>157</v>
      </c>
      <c r="AW289" s="14" t="s">
        <v>30</v>
      </c>
      <c r="AX289" s="14" t="s">
        <v>81</v>
      </c>
      <c r="AY289" s="260" t="s">
        <v>151</v>
      </c>
    </row>
    <row r="290" s="2" customFormat="1" ht="24.15" customHeight="1">
      <c r="A290" s="38"/>
      <c r="B290" s="39"/>
      <c r="C290" s="220" t="s">
        <v>301</v>
      </c>
      <c r="D290" s="220" t="s">
        <v>153</v>
      </c>
      <c r="E290" s="221" t="s">
        <v>302</v>
      </c>
      <c r="F290" s="222" t="s">
        <v>303</v>
      </c>
      <c r="G290" s="223" t="s">
        <v>194</v>
      </c>
      <c r="H290" s="224">
        <v>1.087</v>
      </c>
      <c r="I290" s="225"/>
      <c r="J290" s="226">
        <f>ROUND(I290*H290,2)</f>
        <v>0</v>
      </c>
      <c r="K290" s="227"/>
      <c r="L290" s="44"/>
      <c r="M290" s="228" t="s">
        <v>1</v>
      </c>
      <c r="N290" s="229" t="s">
        <v>40</v>
      </c>
      <c r="O290" s="92"/>
      <c r="P290" s="230">
        <f>O290*H290</f>
        <v>0</v>
      </c>
      <c r="Q290" s="230">
        <v>2.5018699999999998</v>
      </c>
      <c r="R290" s="230">
        <f>Q290*H290</f>
        <v>2.7195326899999999</v>
      </c>
      <c r="S290" s="230">
        <v>0</v>
      </c>
      <c r="T290" s="231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2" t="s">
        <v>157</v>
      </c>
      <c r="AT290" s="232" t="s">
        <v>153</v>
      </c>
      <c r="AU290" s="232" t="s">
        <v>83</v>
      </c>
      <c r="AY290" s="17" t="s">
        <v>151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7" t="s">
        <v>157</v>
      </c>
      <c r="BK290" s="233">
        <f>ROUND(I290*H290,2)</f>
        <v>0</v>
      </c>
      <c r="BL290" s="17" t="s">
        <v>157</v>
      </c>
      <c r="BM290" s="232" t="s">
        <v>304</v>
      </c>
    </row>
    <row r="291" s="2" customFormat="1">
      <c r="A291" s="38"/>
      <c r="B291" s="39"/>
      <c r="C291" s="40"/>
      <c r="D291" s="234" t="s">
        <v>159</v>
      </c>
      <c r="E291" s="40"/>
      <c r="F291" s="235" t="s">
        <v>303</v>
      </c>
      <c r="G291" s="40"/>
      <c r="H291" s="40"/>
      <c r="I291" s="236"/>
      <c r="J291" s="40"/>
      <c r="K291" s="40"/>
      <c r="L291" s="44"/>
      <c r="M291" s="237"/>
      <c r="N291" s="238"/>
      <c r="O291" s="92"/>
      <c r="P291" s="92"/>
      <c r="Q291" s="92"/>
      <c r="R291" s="92"/>
      <c r="S291" s="92"/>
      <c r="T291" s="93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159</v>
      </c>
      <c r="AU291" s="17" t="s">
        <v>83</v>
      </c>
    </row>
    <row r="292" s="13" customFormat="1">
      <c r="A292" s="13"/>
      <c r="B292" s="239"/>
      <c r="C292" s="240"/>
      <c r="D292" s="234" t="s">
        <v>160</v>
      </c>
      <c r="E292" s="241" t="s">
        <v>1</v>
      </c>
      <c r="F292" s="242" t="s">
        <v>305</v>
      </c>
      <c r="G292" s="240"/>
      <c r="H292" s="243">
        <v>1.087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160</v>
      </c>
      <c r="AU292" s="249" t="s">
        <v>83</v>
      </c>
      <c r="AV292" s="13" t="s">
        <v>83</v>
      </c>
      <c r="AW292" s="13" t="s">
        <v>30</v>
      </c>
      <c r="AX292" s="13" t="s">
        <v>73</v>
      </c>
      <c r="AY292" s="249" t="s">
        <v>151</v>
      </c>
    </row>
    <row r="293" s="14" customFormat="1">
      <c r="A293" s="14"/>
      <c r="B293" s="250"/>
      <c r="C293" s="251"/>
      <c r="D293" s="234" t="s">
        <v>160</v>
      </c>
      <c r="E293" s="252" t="s">
        <v>1</v>
      </c>
      <c r="F293" s="253" t="s">
        <v>162</v>
      </c>
      <c r="G293" s="251"/>
      <c r="H293" s="254">
        <v>1.087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0" t="s">
        <v>160</v>
      </c>
      <c r="AU293" s="260" t="s">
        <v>83</v>
      </c>
      <c r="AV293" s="14" t="s">
        <v>157</v>
      </c>
      <c r="AW293" s="14" t="s">
        <v>30</v>
      </c>
      <c r="AX293" s="14" t="s">
        <v>81</v>
      </c>
      <c r="AY293" s="260" t="s">
        <v>151</v>
      </c>
    </row>
    <row r="294" s="2" customFormat="1" ht="21.75" customHeight="1">
      <c r="A294" s="38"/>
      <c r="B294" s="39"/>
      <c r="C294" s="220" t="s">
        <v>306</v>
      </c>
      <c r="D294" s="220" t="s">
        <v>153</v>
      </c>
      <c r="E294" s="221" t="s">
        <v>307</v>
      </c>
      <c r="F294" s="222" t="s">
        <v>308</v>
      </c>
      <c r="G294" s="223" t="s">
        <v>267</v>
      </c>
      <c r="H294" s="224">
        <v>0.084000000000000005</v>
      </c>
      <c r="I294" s="225"/>
      <c r="J294" s="226">
        <f>ROUND(I294*H294,2)</f>
        <v>0</v>
      </c>
      <c r="K294" s="227"/>
      <c r="L294" s="44"/>
      <c r="M294" s="228" t="s">
        <v>1</v>
      </c>
      <c r="N294" s="229" t="s">
        <v>40</v>
      </c>
      <c r="O294" s="92"/>
      <c r="P294" s="230">
        <f>O294*H294</f>
        <v>0</v>
      </c>
      <c r="Q294" s="230">
        <v>1.0606199999999999</v>
      </c>
      <c r="R294" s="230">
        <f>Q294*H294</f>
        <v>0.08909207999999999</v>
      </c>
      <c r="S294" s="230">
        <v>0</v>
      </c>
      <c r="T294" s="231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2" t="s">
        <v>157</v>
      </c>
      <c r="AT294" s="232" t="s">
        <v>153</v>
      </c>
      <c r="AU294" s="232" t="s">
        <v>83</v>
      </c>
      <c r="AY294" s="17" t="s">
        <v>151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7" t="s">
        <v>157</v>
      </c>
      <c r="BK294" s="233">
        <f>ROUND(I294*H294,2)</f>
        <v>0</v>
      </c>
      <c r="BL294" s="17" t="s">
        <v>157</v>
      </c>
      <c r="BM294" s="232" t="s">
        <v>309</v>
      </c>
    </row>
    <row r="295" s="2" customFormat="1">
      <c r="A295" s="38"/>
      <c r="B295" s="39"/>
      <c r="C295" s="40"/>
      <c r="D295" s="234" t="s">
        <v>159</v>
      </c>
      <c r="E295" s="40"/>
      <c r="F295" s="235" t="s">
        <v>308</v>
      </c>
      <c r="G295" s="40"/>
      <c r="H295" s="40"/>
      <c r="I295" s="236"/>
      <c r="J295" s="40"/>
      <c r="K295" s="40"/>
      <c r="L295" s="44"/>
      <c r="M295" s="237"/>
      <c r="N295" s="238"/>
      <c r="O295" s="92"/>
      <c r="P295" s="92"/>
      <c r="Q295" s="92"/>
      <c r="R295" s="92"/>
      <c r="S295" s="92"/>
      <c r="T295" s="93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159</v>
      </c>
      <c r="AU295" s="17" t="s">
        <v>83</v>
      </c>
    </row>
    <row r="296" s="13" customFormat="1">
      <c r="A296" s="13"/>
      <c r="B296" s="239"/>
      <c r="C296" s="240"/>
      <c r="D296" s="234" t="s">
        <v>160</v>
      </c>
      <c r="E296" s="241" t="s">
        <v>1</v>
      </c>
      <c r="F296" s="242" t="s">
        <v>310</v>
      </c>
      <c r="G296" s="240"/>
      <c r="H296" s="243">
        <v>0.084000000000000005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160</v>
      </c>
      <c r="AU296" s="249" t="s">
        <v>83</v>
      </c>
      <c r="AV296" s="13" t="s">
        <v>83</v>
      </c>
      <c r="AW296" s="13" t="s">
        <v>30</v>
      </c>
      <c r="AX296" s="13" t="s">
        <v>73</v>
      </c>
      <c r="AY296" s="249" t="s">
        <v>151</v>
      </c>
    </row>
    <row r="297" s="14" customFormat="1">
      <c r="A297" s="14"/>
      <c r="B297" s="250"/>
      <c r="C297" s="251"/>
      <c r="D297" s="234" t="s">
        <v>160</v>
      </c>
      <c r="E297" s="252" t="s">
        <v>1</v>
      </c>
      <c r="F297" s="253" t="s">
        <v>162</v>
      </c>
      <c r="G297" s="251"/>
      <c r="H297" s="254">
        <v>0.084000000000000005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0" t="s">
        <v>160</v>
      </c>
      <c r="AU297" s="260" t="s">
        <v>83</v>
      </c>
      <c r="AV297" s="14" t="s">
        <v>157</v>
      </c>
      <c r="AW297" s="14" t="s">
        <v>30</v>
      </c>
      <c r="AX297" s="14" t="s">
        <v>81</v>
      </c>
      <c r="AY297" s="260" t="s">
        <v>151</v>
      </c>
    </row>
    <row r="298" s="2" customFormat="1" ht="33" customHeight="1">
      <c r="A298" s="38"/>
      <c r="B298" s="39"/>
      <c r="C298" s="220" t="s">
        <v>311</v>
      </c>
      <c r="D298" s="220" t="s">
        <v>153</v>
      </c>
      <c r="E298" s="221" t="s">
        <v>312</v>
      </c>
      <c r="F298" s="222" t="s">
        <v>313</v>
      </c>
      <c r="G298" s="223" t="s">
        <v>156</v>
      </c>
      <c r="H298" s="224">
        <v>2.1000000000000001</v>
      </c>
      <c r="I298" s="225"/>
      <c r="J298" s="226">
        <f>ROUND(I298*H298,2)</f>
        <v>0</v>
      </c>
      <c r="K298" s="227"/>
      <c r="L298" s="44"/>
      <c r="M298" s="228" t="s">
        <v>1</v>
      </c>
      <c r="N298" s="229" t="s">
        <v>40</v>
      </c>
      <c r="O298" s="92"/>
      <c r="P298" s="230">
        <f>O298*H298</f>
        <v>0</v>
      </c>
      <c r="Q298" s="230">
        <v>0.95650000000000002</v>
      </c>
      <c r="R298" s="230">
        <f>Q298*H298</f>
        <v>2.0086500000000003</v>
      </c>
      <c r="S298" s="230">
        <v>0</v>
      </c>
      <c r="T298" s="231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2" t="s">
        <v>157</v>
      </c>
      <c r="AT298" s="232" t="s">
        <v>153</v>
      </c>
      <c r="AU298" s="232" t="s">
        <v>83</v>
      </c>
      <c r="AY298" s="17" t="s">
        <v>151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7" t="s">
        <v>157</v>
      </c>
      <c r="BK298" s="233">
        <f>ROUND(I298*H298,2)</f>
        <v>0</v>
      </c>
      <c r="BL298" s="17" t="s">
        <v>157</v>
      </c>
      <c r="BM298" s="232" t="s">
        <v>314</v>
      </c>
    </row>
    <row r="299" s="2" customFormat="1">
      <c r="A299" s="38"/>
      <c r="B299" s="39"/>
      <c r="C299" s="40"/>
      <c r="D299" s="234" t="s">
        <v>159</v>
      </c>
      <c r="E299" s="40"/>
      <c r="F299" s="235" t="s">
        <v>313</v>
      </c>
      <c r="G299" s="40"/>
      <c r="H299" s="40"/>
      <c r="I299" s="236"/>
      <c r="J299" s="40"/>
      <c r="K299" s="40"/>
      <c r="L299" s="44"/>
      <c r="M299" s="237"/>
      <c r="N299" s="238"/>
      <c r="O299" s="92"/>
      <c r="P299" s="92"/>
      <c r="Q299" s="92"/>
      <c r="R299" s="92"/>
      <c r="S299" s="92"/>
      <c r="T299" s="93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159</v>
      </c>
      <c r="AU299" s="17" t="s">
        <v>83</v>
      </c>
    </row>
    <row r="300" s="13" customFormat="1">
      <c r="A300" s="13"/>
      <c r="B300" s="239"/>
      <c r="C300" s="240"/>
      <c r="D300" s="234" t="s">
        <v>160</v>
      </c>
      <c r="E300" s="241" t="s">
        <v>1</v>
      </c>
      <c r="F300" s="242" t="s">
        <v>261</v>
      </c>
      <c r="G300" s="240"/>
      <c r="H300" s="243">
        <v>2.1000000000000001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160</v>
      </c>
      <c r="AU300" s="249" t="s">
        <v>83</v>
      </c>
      <c r="AV300" s="13" t="s">
        <v>83</v>
      </c>
      <c r="AW300" s="13" t="s">
        <v>30</v>
      </c>
      <c r="AX300" s="13" t="s">
        <v>73</v>
      </c>
      <c r="AY300" s="249" t="s">
        <v>151</v>
      </c>
    </row>
    <row r="301" s="14" customFormat="1">
      <c r="A301" s="14"/>
      <c r="B301" s="250"/>
      <c r="C301" s="251"/>
      <c r="D301" s="234" t="s">
        <v>160</v>
      </c>
      <c r="E301" s="252" t="s">
        <v>1</v>
      </c>
      <c r="F301" s="253" t="s">
        <v>162</v>
      </c>
      <c r="G301" s="251"/>
      <c r="H301" s="254">
        <v>2.1000000000000001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0" t="s">
        <v>160</v>
      </c>
      <c r="AU301" s="260" t="s">
        <v>83</v>
      </c>
      <c r="AV301" s="14" t="s">
        <v>157</v>
      </c>
      <c r="AW301" s="14" t="s">
        <v>30</v>
      </c>
      <c r="AX301" s="14" t="s">
        <v>81</v>
      </c>
      <c r="AY301" s="260" t="s">
        <v>151</v>
      </c>
    </row>
    <row r="302" s="2" customFormat="1" ht="24.15" customHeight="1">
      <c r="A302" s="38"/>
      <c r="B302" s="39"/>
      <c r="C302" s="220" t="s">
        <v>315</v>
      </c>
      <c r="D302" s="220" t="s">
        <v>153</v>
      </c>
      <c r="E302" s="221" t="s">
        <v>316</v>
      </c>
      <c r="F302" s="222" t="s">
        <v>317</v>
      </c>
      <c r="G302" s="223" t="s">
        <v>267</v>
      </c>
      <c r="H302" s="224">
        <v>0.017000000000000001</v>
      </c>
      <c r="I302" s="225"/>
      <c r="J302" s="226">
        <f>ROUND(I302*H302,2)</f>
        <v>0</v>
      </c>
      <c r="K302" s="227"/>
      <c r="L302" s="44"/>
      <c r="M302" s="228" t="s">
        <v>1</v>
      </c>
      <c r="N302" s="229" t="s">
        <v>40</v>
      </c>
      <c r="O302" s="92"/>
      <c r="P302" s="230">
        <f>O302*H302</f>
        <v>0</v>
      </c>
      <c r="Q302" s="230">
        <v>1.0593999999999999</v>
      </c>
      <c r="R302" s="230">
        <f>Q302*H302</f>
        <v>0.018009799999999999</v>
      </c>
      <c r="S302" s="230">
        <v>0</v>
      </c>
      <c r="T302" s="231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2" t="s">
        <v>157</v>
      </c>
      <c r="AT302" s="232" t="s">
        <v>153</v>
      </c>
      <c r="AU302" s="232" t="s">
        <v>83</v>
      </c>
      <c r="AY302" s="17" t="s">
        <v>151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7" t="s">
        <v>157</v>
      </c>
      <c r="BK302" s="233">
        <f>ROUND(I302*H302,2)</f>
        <v>0</v>
      </c>
      <c r="BL302" s="17" t="s">
        <v>157</v>
      </c>
      <c r="BM302" s="232" t="s">
        <v>318</v>
      </c>
    </row>
    <row r="303" s="2" customFormat="1">
      <c r="A303" s="38"/>
      <c r="B303" s="39"/>
      <c r="C303" s="40"/>
      <c r="D303" s="234" t="s">
        <v>159</v>
      </c>
      <c r="E303" s="40"/>
      <c r="F303" s="235" t="s">
        <v>317</v>
      </c>
      <c r="G303" s="40"/>
      <c r="H303" s="40"/>
      <c r="I303" s="236"/>
      <c r="J303" s="40"/>
      <c r="K303" s="40"/>
      <c r="L303" s="44"/>
      <c r="M303" s="237"/>
      <c r="N303" s="238"/>
      <c r="O303" s="92"/>
      <c r="P303" s="92"/>
      <c r="Q303" s="92"/>
      <c r="R303" s="92"/>
      <c r="S303" s="92"/>
      <c r="T303" s="93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159</v>
      </c>
      <c r="AU303" s="17" t="s">
        <v>83</v>
      </c>
    </row>
    <row r="304" s="13" customFormat="1">
      <c r="A304" s="13"/>
      <c r="B304" s="239"/>
      <c r="C304" s="240"/>
      <c r="D304" s="234" t="s">
        <v>160</v>
      </c>
      <c r="E304" s="241" t="s">
        <v>1</v>
      </c>
      <c r="F304" s="242" t="s">
        <v>319</v>
      </c>
      <c r="G304" s="240"/>
      <c r="H304" s="243">
        <v>0.010999999999999999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160</v>
      </c>
      <c r="AU304" s="249" t="s">
        <v>83</v>
      </c>
      <c r="AV304" s="13" t="s">
        <v>83</v>
      </c>
      <c r="AW304" s="13" t="s">
        <v>30</v>
      </c>
      <c r="AX304" s="13" t="s">
        <v>73</v>
      </c>
      <c r="AY304" s="249" t="s">
        <v>151</v>
      </c>
    </row>
    <row r="305" s="13" customFormat="1">
      <c r="A305" s="13"/>
      <c r="B305" s="239"/>
      <c r="C305" s="240"/>
      <c r="D305" s="234" t="s">
        <v>160</v>
      </c>
      <c r="E305" s="241" t="s">
        <v>1</v>
      </c>
      <c r="F305" s="242" t="s">
        <v>320</v>
      </c>
      <c r="G305" s="240"/>
      <c r="H305" s="243">
        <v>0.0060000000000000001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160</v>
      </c>
      <c r="AU305" s="249" t="s">
        <v>83</v>
      </c>
      <c r="AV305" s="13" t="s">
        <v>83</v>
      </c>
      <c r="AW305" s="13" t="s">
        <v>30</v>
      </c>
      <c r="AX305" s="13" t="s">
        <v>73</v>
      </c>
      <c r="AY305" s="249" t="s">
        <v>151</v>
      </c>
    </row>
    <row r="306" s="14" customFormat="1">
      <c r="A306" s="14"/>
      <c r="B306" s="250"/>
      <c r="C306" s="251"/>
      <c r="D306" s="234" t="s">
        <v>160</v>
      </c>
      <c r="E306" s="252" t="s">
        <v>1</v>
      </c>
      <c r="F306" s="253" t="s">
        <v>162</v>
      </c>
      <c r="G306" s="251"/>
      <c r="H306" s="254">
        <v>0.017000000000000001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0" t="s">
        <v>160</v>
      </c>
      <c r="AU306" s="260" t="s">
        <v>83</v>
      </c>
      <c r="AV306" s="14" t="s">
        <v>157</v>
      </c>
      <c r="AW306" s="14" t="s">
        <v>30</v>
      </c>
      <c r="AX306" s="14" t="s">
        <v>81</v>
      </c>
      <c r="AY306" s="260" t="s">
        <v>151</v>
      </c>
    </row>
    <row r="307" s="12" customFormat="1" ht="22.8" customHeight="1">
      <c r="A307" s="12"/>
      <c r="B307" s="204"/>
      <c r="C307" s="205"/>
      <c r="D307" s="206" t="s">
        <v>72</v>
      </c>
      <c r="E307" s="218" t="s">
        <v>167</v>
      </c>
      <c r="F307" s="218" t="s">
        <v>321</v>
      </c>
      <c r="G307" s="205"/>
      <c r="H307" s="205"/>
      <c r="I307" s="208"/>
      <c r="J307" s="219">
        <f>BK307</f>
        <v>0</v>
      </c>
      <c r="K307" s="205"/>
      <c r="L307" s="210"/>
      <c r="M307" s="211"/>
      <c r="N307" s="212"/>
      <c r="O307" s="212"/>
      <c r="P307" s="213">
        <f>SUM(P308:P389)</f>
        <v>0</v>
      </c>
      <c r="Q307" s="212"/>
      <c r="R307" s="213">
        <f>SUM(R308:R389)</f>
        <v>19.328238449999997</v>
      </c>
      <c r="S307" s="212"/>
      <c r="T307" s="214">
        <f>SUM(T308:T389)</f>
        <v>0.00048340000000000009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5" t="s">
        <v>81</v>
      </c>
      <c r="AT307" s="216" t="s">
        <v>72</v>
      </c>
      <c r="AU307" s="216" t="s">
        <v>81</v>
      </c>
      <c r="AY307" s="215" t="s">
        <v>151</v>
      </c>
      <c r="BK307" s="217">
        <f>SUM(BK308:BK389)</f>
        <v>0</v>
      </c>
    </row>
    <row r="308" s="2" customFormat="1" ht="24.15" customHeight="1">
      <c r="A308" s="38"/>
      <c r="B308" s="39"/>
      <c r="C308" s="220" t="s">
        <v>322</v>
      </c>
      <c r="D308" s="220" t="s">
        <v>153</v>
      </c>
      <c r="E308" s="221" t="s">
        <v>323</v>
      </c>
      <c r="F308" s="222" t="s">
        <v>324</v>
      </c>
      <c r="G308" s="223" t="s">
        <v>194</v>
      </c>
      <c r="H308" s="224">
        <v>0.27200000000000002</v>
      </c>
      <c r="I308" s="225"/>
      <c r="J308" s="226">
        <f>ROUND(I308*H308,2)</f>
        <v>0</v>
      </c>
      <c r="K308" s="227"/>
      <c r="L308" s="44"/>
      <c r="M308" s="228" t="s">
        <v>1</v>
      </c>
      <c r="N308" s="229" t="s">
        <v>40</v>
      </c>
      <c r="O308" s="92"/>
      <c r="P308" s="230">
        <f>O308*H308</f>
        <v>0</v>
      </c>
      <c r="Q308" s="230">
        <v>1.8775</v>
      </c>
      <c r="R308" s="230">
        <f>Q308*H308</f>
        <v>0.51068000000000002</v>
      </c>
      <c r="S308" s="230">
        <v>0</v>
      </c>
      <c r="T308" s="231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2" t="s">
        <v>157</v>
      </c>
      <c r="AT308" s="232" t="s">
        <v>153</v>
      </c>
      <c r="AU308" s="232" t="s">
        <v>83</v>
      </c>
      <c r="AY308" s="17" t="s">
        <v>151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7" t="s">
        <v>157</v>
      </c>
      <c r="BK308" s="233">
        <f>ROUND(I308*H308,2)</f>
        <v>0</v>
      </c>
      <c r="BL308" s="17" t="s">
        <v>157</v>
      </c>
      <c r="BM308" s="232" t="s">
        <v>325</v>
      </c>
    </row>
    <row r="309" s="2" customFormat="1">
      <c r="A309" s="38"/>
      <c r="B309" s="39"/>
      <c r="C309" s="40"/>
      <c r="D309" s="234" t="s">
        <v>159</v>
      </c>
      <c r="E309" s="40"/>
      <c r="F309" s="235" t="s">
        <v>324</v>
      </c>
      <c r="G309" s="40"/>
      <c r="H309" s="40"/>
      <c r="I309" s="236"/>
      <c r="J309" s="40"/>
      <c r="K309" s="40"/>
      <c r="L309" s="44"/>
      <c r="M309" s="237"/>
      <c r="N309" s="238"/>
      <c r="O309" s="92"/>
      <c r="P309" s="92"/>
      <c r="Q309" s="92"/>
      <c r="R309" s="92"/>
      <c r="S309" s="92"/>
      <c r="T309" s="93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159</v>
      </c>
      <c r="AU309" s="17" t="s">
        <v>83</v>
      </c>
    </row>
    <row r="310" s="13" customFormat="1">
      <c r="A310" s="13"/>
      <c r="B310" s="239"/>
      <c r="C310" s="240"/>
      <c r="D310" s="234" t="s">
        <v>160</v>
      </c>
      <c r="E310" s="241" t="s">
        <v>1</v>
      </c>
      <c r="F310" s="242" t="s">
        <v>326</v>
      </c>
      <c r="G310" s="240"/>
      <c r="H310" s="243">
        <v>0.27200000000000002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160</v>
      </c>
      <c r="AU310" s="249" t="s">
        <v>83</v>
      </c>
      <c r="AV310" s="13" t="s">
        <v>83</v>
      </c>
      <c r="AW310" s="13" t="s">
        <v>30</v>
      </c>
      <c r="AX310" s="13" t="s">
        <v>73</v>
      </c>
      <c r="AY310" s="249" t="s">
        <v>151</v>
      </c>
    </row>
    <row r="311" s="14" customFormat="1">
      <c r="A311" s="14"/>
      <c r="B311" s="250"/>
      <c r="C311" s="251"/>
      <c r="D311" s="234" t="s">
        <v>160</v>
      </c>
      <c r="E311" s="252" t="s">
        <v>1</v>
      </c>
      <c r="F311" s="253" t="s">
        <v>162</v>
      </c>
      <c r="G311" s="251"/>
      <c r="H311" s="254">
        <v>0.27200000000000002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0" t="s">
        <v>160</v>
      </c>
      <c r="AU311" s="260" t="s">
        <v>83</v>
      </c>
      <c r="AV311" s="14" t="s">
        <v>157</v>
      </c>
      <c r="AW311" s="14" t="s">
        <v>30</v>
      </c>
      <c r="AX311" s="14" t="s">
        <v>81</v>
      </c>
      <c r="AY311" s="260" t="s">
        <v>151</v>
      </c>
    </row>
    <row r="312" s="2" customFormat="1" ht="24.15" customHeight="1">
      <c r="A312" s="38"/>
      <c r="B312" s="39"/>
      <c r="C312" s="220" t="s">
        <v>327</v>
      </c>
      <c r="D312" s="220" t="s">
        <v>153</v>
      </c>
      <c r="E312" s="221" t="s">
        <v>328</v>
      </c>
      <c r="F312" s="222" t="s">
        <v>329</v>
      </c>
      <c r="G312" s="223" t="s">
        <v>156</v>
      </c>
      <c r="H312" s="224">
        <v>57.212000000000003</v>
      </c>
      <c r="I312" s="225"/>
      <c r="J312" s="226">
        <f>ROUND(I312*H312,2)</f>
        <v>0</v>
      </c>
      <c r="K312" s="227"/>
      <c r="L312" s="44"/>
      <c r="M312" s="228" t="s">
        <v>1</v>
      </c>
      <c r="N312" s="229" t="s">
        <v>40</v>
      </c>
      <c r="O312" s="92"/>
      <c r="P312" s="230">
        <f>O312*H312</f>
        <v>0</v>
      </c>
      <c r="Q312" s="230">
        <v>0.22897999999999999</v>
      </c>
      <c r="R312" s="230">
        <f>Q312*H312</f>
        <v>13.100403760000001</v>
      </c>
      <c r="S312" s="230">
        <v>0</v>
      </c>
      <c r="T312" s="231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2" t="s">
        <v>157</v>
      </c>
      <c r="AT312" s="232" t="s">
        <v>153</v>
      </c>
      <c r="AU312" s="232" t="s">
        <v>83</v>
      </c>
      <c r="AY312" s="17" t="s">
        <v>151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7" t="s">
        <v>157</v>
      </c>
      <c r="BK312" s="233">
        <f>ROUND(I312*H312,2)</f>
        <v>0</v>
      </c>
      <c r="BL312" s="17" t="s">
        <v>157</v>
      </c>
      <c r="BM312" s="232" t="s">
        <v>330</v>
      </c>
    </row>
    <row r="313" s="2" customFormat="1">
      <c r="A313" s="38"/>
      <c r="B313" s="39"/>
      <c r="C313" s="40"/>
      <c r="D313" s="234" t="s">
        <v>159</v>
      </c>
      <c r="E313" s="40"/>
      <c r="F313" s="235" t="s">
        <v>329</v>
      </c>
      <c r="G313" s="40"/>
      <c r="H313" s="40"/>
      <c r="I313" s="236"/>
      <c r="J313" s="40"/>
      <c r="K313" s="40"/>
      <c r="L313" s="44"/>
      <c r="M313" s="237"/>
      <c r="N313" s="238"/>
      <c r="O313" s="92"/>
      <c r="P313" s="92"/>
      <c r="Q313" s="92"/>
      <c r="R313" s="92"/>
      <c r="S313" s="92"/>
      <c r="T313" s="93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159</v>
      </c>
      <c r="AU313" s="17" t="s">
        <v>83</v>
      </c>
    </row>
    <row r="314" s="13" customFormat="1">
      <c r="A314" s="13"/>
      <c r="B314" s="239"/>
      <c r="C314" s="240"/>
      <c r="D314" s="234" t="s">
        <v>160</v>
      </c>
      <c r="E314" s="241" t="s">
        <v>1</v>
      </c>
      <c r="F314" s="242" t="s">
        <v>331</v>
      </c>
      <c r="G314" s="240"/>
      <c r="H314" s="243">
        <v>39.549999999999997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160</v>
      </c>
      <c r="AU314" s="249" t="s">
        <v>83</v>
      </c>
      <c r="AV314" s="13" t="s">
        <v>83</v>
      </c>
      <c r="AW314" s="13" t="s">
        <v>30</v>
      </c>
      <c r="AX314" s="13" t="s">
        <v>73</v>
      </c>
      <c r="AY314" s="249" t="s">
        <v>151</v>
      </c>
    </row>
    <row r="315" s="13" customFormat="1">
      <c r="A315" s="13"/>
      <c r="B315" s="239"/>
      <c r="C315" s="240"/>
      <c r="D315" s="234" t="s">
        <v>160</v>
      </c>
      <c r="E315" s="241" t="s">
        <v>1</v>
      </c>
      <c r="F315" s="242" t="s">
        <v>332</v>
      </c>
      <c r="G315" s="240"/>
      <c r="H315" s="243">
        <v>25.875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160</v>
      </c>
      <c r="AU315" s="249" t="s">
        <v>83</v>
      </c>
      <c r="AV315" s="13" t="s">
        <v>83</v>
      </c>
      <c r="AW315" s="13" t="s">
        <v>30</v>
      </c>
      <c r="AX315" s="13" t="s">
        <v>73</v>
      </c>
      <c r="AY315" s="249" t="s">
        <v>151</v>
      </c>
    </row>
    <row r="316" s="15" customFormat="1">
      <c r="A316" s="15"/>
      <c r="B316" s="261"/>
      <c r="C316" s="262"/>
      <c r="D316" s="234" t="s">
        <v>160</v>
      </c>
      <c r="E316" s="263" t="s">
        <v>1</v>
      </c>
      <c r="F316" s="264" t="s">
        <v>333</v>
      </c>
      <c r="G316" s="262"/>
      <c r="H316" s="263" t="s">
        <v>1</v>
      </c>
      <c r="I316" s="265"/>
      <c r="J316" s="262"/>
      <c r="K316" s="262"/>
      <c r="L316" s="266"/>
      <c r="M316" s="267"/>
      <c r="N316" s="268"/>
      <c r="O316" s="268"/>
      <c r="P316" s="268"/>
      <c r="Q316" s="268"/>
      <c r="R316" s="268"/>
      <c r="S316" s="268"/>
      <c r="T316" s="269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0" t="s">
        <v>160</v>
      </c>
      <c r="AU316" s="270" t="s">
        <v>83</v>
      </c>
      <c r="AV316" s="15" t="s">
        <v>81</v>
      </c>
      <c r="AW316" s="15" t="s">
        <v>30</v>
      </c>
      <c r="AX316" s="15" t="s">
        <v>73</v>
      </c>
      <c r="AY316" s="270" t="s">
        <v>151</v>
      </c>
    </row>
    <row r="317" s="13" customFormat="1">
      <c r="A317" s="13"/>
      <c r="B317" s="239"/>
      <c r="C317" s="240"/>
      <c r="D317" s="234" t="s">
        <v>160</v>
      </c>
      <c r="E317" s="241" t="s">
        <v>1</v>
      </c>
      <c r="F317" s="242" t="s">
        <v>334</v>
      </c>
      <c r="G317" s="240"/>
      <c r="H317" s="243">
        <v>-8.2129999999999992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160</v>
      </c>
      <c r="AU317" s="249" t="s">
        <v>83</v>
      </c>
      <c r="AV317" s="13" t="s">
        <v>83</v>
      </c>
      <c r="AW317" s="13" t="s">
        <v>30</v>
      </c>
      <c r="AX317" s="13" t="s">
        <v>73</v>
      </c>
      <c r="AY317" s="249" t="s">
        <v>151</v>
      </c>
    </row>
    <row r="318" s="14" customFormat="1">
      <c r="A318" s="14"/>
      <c r="B318" s="250"/>
      <c r="C318" s="251"/>
      <c r="D318" s="234" t="s">
        <v>160</v>
      </c>
      <c r="E318" s="252" t="s">
        <v>1</v>
      </c>
      <c r="F318" s="253" t="s">
        <v>162</v>
      </c>
      <c r="G318" s="251"/>
      <c r="H318" s="254">
        <v>57.211999999999996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160</v>
      </c>
      <c r="AU318" s="260" t="s">
        <v>83</v>
      </c>
      <c r="AV318" s="14" t="s">
        <v>157</v>
      </c>
      <c r="AW318" s="14" t="s">
        <v>30</v>
      </c>
      <c r="AX318" s="14" t="s">
        <v>81</v>
      </c>
      <c r="AY318" s="260" t="s">
        <v>151</v>
      </c>
    </row>
    <row r="319" s="2" customFormat="1" ht="33" customHeight="1">
      <c r="A319" s="38"/>
      <c r="B319" s="39"/>
      <c r="C319" s="220" t="s">
        <v>335</v>
      </c>
      <c r="D319" s="220" t="s">
        <v>153</v>
      </c>
      <c r="E319" s="221" t="s">
        <v>336</v>
      </c>
      <c r="F319" s="222" t="s">
        <v>337</v>
      </c>
      <c r="G319" s="223" t="s">
        <v>156</v>
      </c>
      <c r="H319" s="224">
        <v>2.2120000000000002</v>
      </c>
      <c r="I319" s="225"/>
      <c r="J319" s="226">
        <f>ROUND(I319*H319,2)</f>
        <v>0</v>
      </c>
      <c r="K319" s="227"/>
      <c r="L319" s="44"/>
      <c r="M319" s="228" t="s">
        <v>1</v>
      </c>
      <c r="N319" s="229" t="s">
        <v>40</v>
      </c>
      <c r="O319" s="92"/>
      <c r="P319" s="230">
        <f>O319*H319</f>
        <v>0</v>
      </c>
      <c r="Q319" s="230">
        <v>0.24632999999999999</v>
      </c>
      <c r="R319" s="230">
        <f>Q319*H319</f>
        <v>0.54488196</v>
      </c>
      <c r="S319" s="230">
        <v>0</v>
      </c>
      <c r="T319" s="231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2" t="s">
        <v>157</v>
      </c>
      <c r="AT319" s="232" t="s">
        <v>153</v>
      </c>
      <c r="AU319" s="232" t="s">
        <v>83</v>
      </c>
      <c r="AY319" s="17" t="s">
        <v>151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7" t="s">
        <v>157</v>
      </c>
      <c r="BK319" s="233">
        <f>ROUND(I319*H319,2)</f>
        <v>0</v>
      </c>
      <c r="BL319" s="17" t="s">
        <v>157</v>
      </c>
      <c r="BM319" s="232" t="s">
        <v>338</v>
      </c>
    </row>
    <row r="320" s="2" customFormat="1">
      <c r="A320" s="38"/>
      <c r="B320" s="39"/>
      <c r="C320" s="40"/>
      <c r="D320" s="234" t="s">
        <v>159</v>
      </c>
      <c r="E320" s="40"/>
      <c r="F320" s="235" t="s">
        <v>337</v>
      </c>
      <c r="G320" s="40"/>
      <c r="H320" s="40"/>
      <c r="I320" s="236"/>
      <c r="J320" s="40"/>
      <c r="K320" s="40"/>
      <c r="L320" s="44"/>
      <c r="M320" s="237"/>
      <c r="N320" s="238"/>
      <c r="O320" s="92"/>
      <c r="P320" s="92"/>
      <c r="Q320" s="92"/>
      <c r="R320" s="92"/>
      <c r="S320" s="92"/>
      <c r="T320" s="93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159</v>
      </c>
      <c r="AU320" s="17" t="s">
        <v>83</v>
      </c>
    </row>
    <row r="321" s="13" customFormat="1">
      <c r="A321" s="13"/>
      <c r="B321" s="239"/>
      <c r="C321" s="240"/>
      <c r="D321" s="234" t="s">
        <v>160</v>
      </c>
      <c r="E321" s="241" t="s">
        <v>1</v>
      </c>
      <c r="F321" s="242" t="s">
        <v>339</v>
      </c>
      <c r="G321" s="240"/>
      <c r="H321" s="243">
        <v>2.2120000000000002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160</v>
      </c>
      <c r="AU321" s="249" t="s">
        <v>83</v>
      </c>
      <c r="AV321" s="13" t="s">
        <v>83</v>
      </c>
      <c r="AW321" s="13" t="s">
        <v>30</v>
      </c>
      <c r="AX321" s="13" t="s">
        <v>73</v>
      </c>
      <c r="AY321" s="249" t="s">
        <v>151</v>
      </c>
    </row>
    <row r="322" s="14" customFormat="1">
      <c r="A322" s="14"/>
      <c r="B322" s="250"/>
      <c r="C322" s="251"/>
      <c r="D322" s="234" t="s">
        <v>160</v>
      </c>
      <c r="E322" s="252" t="s">
        <v>1</v>
      </c>
      <c r="F322" s="253" t="s">
        <v>162</v>
      </c>
      <c r="G322" s="251"/>
      <c r="H322" s="254">
        <v>2.2120000000000002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0" t="s">
        <v>160</v>
      </c>
      <c r="AU322" s="260" t="s">
        <v>83</v>
      </c>
      <c r="AV322" s="14" t="s">
        <v>157</v>
      </c>
      <c r="AW322" s="14" t="s">
        <v>30</v>
      </c>
      <c r="AX322" s="14" t="s">
        <v>81</v>
      </c>
      <c r="AY322" s="260" t="s">
        <v>151</v>
      </c>
    </row>
    <row r="323" s="2" customFormat="1" ht="24.15" customHeight="1">
      <c r="A323" s="38"/>
      <c r="B323" s="39"/>
      <c r="C323" s="220" t="s">
        <v>340</v>
      </c>
      <c r="D323" s="220" t="s">
        <v>153</v>
      </c>
      <c r="E323" s="221" t="s">
        <v>341</v>
      </c>
      <c r="F323" s="222" t="s">
        <v>342</v>
      </c>
      <c r="G323" s="223" t="s">
        <v>194</v>
      </c>
      <c r="H323" s="224">
        <v>0.45000000000000001</v>
      </c>
      <c r="I323" s="225"/>
      <c r="J323" s="226">
        <f>ROUND(I323*H323,2)</f>
        <v>0</v>
      </c>
      <c r="K323" s="227"/>
      <c r="L323" s="44"/>
      <c r="M323" s="228" t="s">
        <v>1</v>
      </c>
      <c r="N323" s="229" t="s">
        <v>40</v>
      </c>
      <c r="O323" s="92"/>
      <c r="P323" s="230">
        <f>O323*H323</f>
        <v>0</v>
      </c>
      <c r="Q323" s="230">
        <v>2.2284000000000002</v>
      </c>
      <c r="R323" s="230">
        <f>Q323*H323</f>
        <v>1.00278</v>
      </c>
      <c r="S323" s="230">
        <v>0</v>
      </c>
      <c r="T323" s="231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2" t="s">
        <v>157</v>
      </c>
      <c r="AT323" s="232" t="s">
        <v>153</v>
      </c>
      <c r="AU323" s="232" t="s">
        <v>83</v>
      </c>
      <c r="AY323" s="17" t="s">
        <v>151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7" t="s">
        <v>157</v>
      </c>
      <c r="BK323" s="233">
        <f>ROUND(I323*H323,2)</f>
        <v>0</v>
      </c>
      <c r="BL323" s="17" t="s">
        <v>157</v>
      </c>
      <c r="BM323" s="232" t="s">
        <v>343</v>
      </c>
    </row>
    <row r="324" s="2" customFormat="1">
      <c r="A324" s="38"/>
      <c r="B324" s="39"/>
      <c r="C324" s="40"/>
      <c r="D324" s="234" t="s">
        <v>159</v>
      </c>
      <c r="E324" s="40"/>
      <c r="F324" s="235" t="s">
        <v>342</v>
      </c>
      <c r="G324" s="40"/>
      <c r="H324" s="40"/>
      <c r="I324" s="236"/>
      <c r="J324" s="40"/>
      <c r="K324" s="40"/>
      <c r="L324" s="44"/>
      <c r="M324" s="237"/>
      <c r="N324" s="238"/>
      <c r="O324" s="92"/>
      <c r="P324" s="92"/>
      <c r="Q324" s="92"/>
      <c r="R324" s="92"/>
      <c r="S324" s="92"/>
      <c r="T324" s="93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159</v>
      </c>
      <c r="AU324" s="17" t="s">
        <v>83</v>
      </c>
    </row>
    <row r="325" s="13" customFormat="1">
      <c r="A325" s="13"/>
      <c r="B325" s="239"/>
      <c r="C325" s="240"/>
      <c r="D325" s="234" t="s">
        <v>160</v>
      </c>
      <c r="E325" s="241" t="s">
        <v>1</v>
      </c>
      <c r="F325" s="242" t="s">
        <v>344</v>
      </c>
      <c r="G325" s="240"/>
      <c r="H325" s="243">
        <v>0.45000000000000001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160</v>
      </c>
      <c r="AU325" s="249" t="s">
        <v>83</v>
      </c>
      <c r="AV325" s="13" t="s">
        <v>83</v>
      </c>
      <c r="AW325" s="13" t="s">
        <v>30</v>
      </c>
      <c r="AX325" s="13" t="s">
        <v>73</v>
      </c>
      <c r="AY325" s="249" t="s">
        <v>151</v>
      </c>
    </row>
    <row r="326" s="14" customFormat="1">
      <c r="A326" s="14"/>
      <c r="B326" s="250"/>
      <c r="C326" s="251"/>
      <c r="D326" s="234" t="s">
        <v>160</v>
      </c>
      <c r="E326" s="252" t="s">
        <v>1</v>
      </c>
      <c r="F326" s="253" t="s">
        <v>162</v>
      </c>
      <c r="G326" s="251"/>
      <c r="H326" s="254">
        <v>0.45000000000000001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0" t="s">
        <v>160</v>
      </c>
      <c r="AU326" s="260" t="s">
        <v>83</v>
      </c>
      <c r="AV326" s="14" t="s">
        <v>157</v>
      </c>
      <c r="AW326" s="14" t="s">
        <v>30</v>
      </c>
      <c r="AX326" s="14" t="s">
        <v>81</v>
      </c>
      <c r="AY326" s="260" t="s">
        <v>151</v>
      </c>
    </row>
    <row r="327" s="2" customFormat="1" ht="24.15" customHeight="1">
      <c r="A327" s="38"/>
      <c r="B327" s="39"/>
      <c r="C327" s="220" t="s">
        <v>345</v>
      </c>
      <c r="D327" s="220" t="s">
        <v>153</v>
      </c>
      <c r="E327" s="221" t="s">
        <v>346</v>
      </c>
      <c r="F327" s="222" t="s">
        <v>347</v>
      </c>
      <c r="G327" s="223" t="s">
        <v>348</v>
      </c>
      <c r="H327" s="224">
        <v>1</v>
      </c>
      <c r="I327" s="225"/>
      <c r="J327" s="226">
        <f>ROUND(I327*H327,2)</f>
        <v>0</v>
      </c>
      <c r="K327" s="227"/>
      <c r="L327" s="44"/>
      <c r="M327" s="228" t="s">
        <v>1</v>
      </c>
      <c r="N327" s="229" t="s">
        <v>40</v>
      </c>
      <c r="O327" s="92"/>
      <c r="P327" s="230">
        <f>O327*H327</f>
        <v>0</v>
      </c>
      <c r="Q327" s="230">
        <v>0.014999999999999999</v>
      </c>
      <c r="R327" s="230">
        <f>Q327*H327</f>
        <v>0.014999999999999999</v>
      </c>
      <c r="S327" s="230">
        <v>0</v>
      </c>
      <c r="T327" s="231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2" t="s">
        <v>157</v>
      </c>
      <c r="AT327" s="232" t="s">
        <v>153</v>
      </c>
      <c r="AU327" s="232" t="s">
        <v>83</v>
      </c>
      <c r="AY327" s="17" t="s">
        <v>151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7" t="s">
        <v>157</v>
      </c>
      <c r="BK327" s="233">
        <f>ROUND(I327*H327,2)</f>
        <v>0</v>
      </c>
      <c r="BL327" s="17" t="s">
        <v>157</v>
      </c>
      <c r="BM327" s="232" t="s">
        <v>349</v>
      </c>
    </row>
    <row r="328" s="2" customFormat="1">
      <c r="A328" s="38"/>
      <c r="B328" s="39"/>
      <c r="C328" s="40"/>
      <c r="D328" s="234" t="s">
        <v>159</v>
      </c>
      <c r="E328" s="40"/>
      <c r="F328" s="235" t="s">
        <v>350</v>
      </c>
      <c r="G328" s="40"/>
      <c r="H328" s="40"/>
      <c r="I328" s="236"/>
      <c r="J328" s="40"/>
      <c r="K328" s="40"/>
      <c r="L328" s="44"/>
      <c r="M328" s="237"/>
      <c r="N328" s="238"/>
      <c r="O328" s="92"/>
      <c r="P328" s="92"/>
      <c r="Q328" s="92"/>
      <c r="R328" s="92"/>
      <c r="S328" s="92"/>
      <c r="T328" s="93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159</v>
      </c>
      <c r="AU328" s="17" t="s">
        <v>83</v>
      </c>
    </row>
    <row r="329" s="2" customFormat="1" ht="21.75" customHeight="1">
      <c r="A329" s="38"/>
      <c r="B329" s="39"/>
      <c r="C329" s="220" t="s">
        <v>351</v>
      </c>
      <c r="D329" s="220" t="s">
        <v>153</v>
      </c>
      <c r="E329" s="221" t="s">
        <v>352</v>
      </c>
      <c r="F329" s="222" t="s">
        <v>353</v>
      </c>
      <c r="G329" s="223" t="s">
        <v>348</v>
      </c>
      <c r="H329" s="224">
        <v>3</v>
      </c>
      <c r="I329" s="225"/>
      <c r="J329" s="226">
        <f>ROUND(I329*H329,2)</f>
        <v>0</v>
      </c>
      <c r="K329" s="227"/>
      <c r="L329" s="44"/>
      <c r="M329" s="228" t="s">
        <v>1</v>
      </c>
      <c r="N329" s="229" t="s">
        <v>40</v>
      </c>
      <c r="O329" s="92"/>
      <c r="P329" s="230">
        <f>O329*H329</f>
        <v>0</v>
      </c>
      <c r="Q329" s="230">
        <v>0.081850000000000006</v>
      </c>
      <c r="R329" s="230">
        <f>Q329*H329</f>
        <v>0.24555000000000002</v>
      </c>
      <c r="S329" s="230">
        <v>0</v>
      </c>
      <c r="T329" s="231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2" t="s">
        <v>157</v>
      </c>
      <c r="AT329" s="232" t="s">
        <v>153</v>
      </c>
      <c r="AU329" s="232" t="s">
        <v>83</v>
      </c>
      <c r="AY329" s="17" t="s">
        <v>151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7" t="s">
        <v>157</v>
      </c>
      <c r="BK329" s="233">
        <f>ROUND(I329*H329,2)</f>
        <v>0</v>
      </c>
      <c r="BL329" s="17" t="s">
        <v>157</v>
      </c>
      <c r="BM329" s="232" t="s">
        <v>354</v>
      </c>
    </row>
    <row r="330" s="2" customFormat="1">
      <c r="A330" s="38"/>
      <c r="B330" s="39"/>
      <c r="C330" s="40"/>
      <c r="D330" s="234" t="s">
        <v>159</v>
      </c>
      <c r="E330" s="40"/>
      <c r="F330" s="235" t="s">
        <v>353</v>
      </c>
      <c r="G330" s="40"/>
      <c r="H330" s="40"/>
      <c r="I330" s="236"/>
      <c r="J330" s="40"/>
      <c r="K330" s="40"/>
      <c r="L330" s="44"/>
      <c r="M330" s="237"/>
      <c r="N330" s="238"/>
      <c r="O330" s="92"/>
      <c r="P330" s="92"/>
      <c r="Q330" s="92"/>
      <c r="R330" s="92"/>
      <c r="S330" s="92"/>
      <c r="T330" s="93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159</v>
      </c>
      <c r="AU330" s="17" t="s">
        <v>83</v>
      </c>
    </row>
    <row r="331" s="2" customFormat="1" ht="21.75" customHeight="1">
      <c r="A331" s="38"/>
      <c r="B331" s="39"/>
      <c r="C331" s="220" t="s">
        <v>355</v>
      </c>
      <c r="D331" s="220" t="s">
        <v>153</v>
      </c>
      <c r="E331" s="221" t="s">
        <v>356</v>
      </c>
      <c r="F331" s="222" t="s">
        <v>357</v>
      </c>
      <c r="G331" s="223" t="s">
        <v>348</v>
      </c>
      <c r="H331" s="224">
        <v>3</v>
      </c>
      <c r="I331" s="225"/>
      <c r="J331" s="226">
        <f>ROUND(I331*H331,2)</f>
        <v>0</v>
      </c>
      <c r="K331" s="227"/>
      <c r="L331" s="44"/>
      <c r="M331" s="228" t="s">
        <v>1</v>
      </c>
      <c r="N331" s="229" t="s">
        <v>40</v>
      </c>
      <c r="O331" s="92"/>
      <c r="P331" s="230">
        <f>O331*H331</f>
        <v>0</v>
      </c>
      <c r="Q331" s="230">
        <v>0.091050000000000006</v>
      </c>
      <c r="R331" s="230">
        <f>Q331*H331</f>
        <v>0.27315</v>
      </c>
      <c r="S331" s="230">
        <v>0</v>
      </c>
      <c r="T331" s="231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2" t="s">
        <v>157</v>
      </c>
      <c r="AT331" s="232" t="s">
        <v>153</v>
      </c>
      <c r="AU331" s="232" t="s">
        <v>83</v>
      </c>
      <c r="AY331" s="17" t="s">
        <v>151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7" t="s">
        <v>157</v>
      </c>
      <c r="BK331" s="233">
        <f>ROUND(I331*H331,2)</f>
        <v>0</v>
      </c>
      <c r="BL331" s="17" t="s">
        <v>157</v>
      </c>
      <c r="BM331" s="232" t="s">
        <v>358</v>
      </c>
    </row>
    <row r="332" s="2" customFormat="1">
      <c r="A332" s="38"/>
      <c r="B332" s="39"/>
      <c r="C332" s="40"/>
      <c r="D332" s="234" t="s">
        <v>159</v>
      </c>
      <c r="E332" s="40"/>
      <c r="F332" s="235" t="s">
        <v>357</v>
      </c>
      <c r="G332" s="40"/>
      <c r="H332" s="40"/>
      <c r="I332" s="236"/>
      <c r="J332" s="40"/>
      <c r="K332" s="40"/>
      <c r="L332" s="44"/>
      <c r="M332" s="237"/>
      <c r="N332" s="238"/>
      <c r="O332" s="92"/>
      <c r="P332" s="92"/>
      <c r="Q332" s="92"/>
      <c r="R332" s="92"/>
      <c r="S332" s="92"/>
      <c r="T332" s="93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159</v>
      </c>
      <c r="AU332" s="17" t="s">
        <v>83</v>
      </c>
    </row>
    <row r="333" s="2" customFormat="1" ht="24.15" customHeight="1">
      <c r="A333" s="38"/>
      <c r="B333" s="39"/>
      <c r="C333" s="220" t="s">
        <v>359</v>
      </c>
      <c r="D333" s="220" t="s">
        <v>153</v>
      </c>
      <c r="E333" s="221" t="s">
        <v>360</v>
      </c>
      <c r="F333" s="222" t="s">
        <v>361</v>
      </c>
      <c r="G333" s="223" t="s">
        <v>267</v>
      </c>
      <c r="H333" s="224">
        <v>0.036999999999999998</v>
      </c>
      <c r="I333" s="225"/>
      <c r="J333" s="226">
        <f>ROUND(I333*H333,2)</f>
        <v>0</v>
      </c>
      <c r="K333" s="227"/>
      <c r="L333" s="44"/>
      <c r="M333" s="228" t="s">
        <v>1</v>
      </c>
      <c r="N333" s="229" t="s">
        <v>40</v>
      </c>
      <c r="O333" s="92"/>
      <c r="P333" s="230">
        <f>O333*H333</f>
        <v>0</v>
      </c>
      <c r="Q333" s="230">
        <v>1.0900000000000001</v>
      </c>
      <c r="R333" s="230">
        <f>Q333*H333</f>
        <v>0.040329999999999998</v>
      </c>
      <c r="S333" s="230">
        <v>0</v>
      </c>
      <c r="T333" s="231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2" t="s">
        <v>157</v>
      </c>
      <c r="AT333" s="232" t="s">
        <v>153</v>
      </c>
      <c r="AU333" s="232" t="s">
        <v>83</v>
      </c>
      <c r="AY333" s="17" t="s">
        <v>151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7" t="s">
        <v>157</v>
      </c>
      <c r="BK333" s="233">
        <f>ROUND(I333*H333,2)</f>
        <v>0</v>
      </c>
      <c r="BL333" s="17" t="s">
        <v>157</v>
      </c>
      <c r="BM333" s="232" t="s">
        <v>362</v>
      </c>
    </row>
    <row r="334" s="2" customFormat="1">
      <c r="A334" s="38"/>
      <c r="B334" s="39"/>
      <c r="C334" s="40"/>
      <c r="D334" s="234" t="s">
        <v>159</v>
      </c>
      <c r="E334" s="40"/>
      <c r="F334" s="235" t="s">
        <v>361</v>
      </c>
      <c r="G334" s="40"/>
      <c r="H334" s="40"/>
      <c r="I334" s="236"/>
      <c r="J334" s="40"/>
      <c r="K334" s="40"/>
      <c r="L334" s="44"/>
      <c r="M334" s="237"/>
      <c r="N334" s="238"/>
      <c r="O334" s="92"/>
      <c r="P334" s="92"/>
      <c r="Q334" s="92"/>
      <c r="R334" s="92"/>
      <c r="S334" s="92"/>
      <c r="T334" s="93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159</v>
      </c>
      <c r="AU334" s="17" t="s">
        <v>83</v>
      </c>
    </row>
    <row r="335" s="13" customFormat="1">
      <c r="A335" s="13"/>
      <c r="B335" s="239"/>
      <c r="C335" s="240"/>
      <c r="D335" s="234" t="s">
        <v>160</v>
      </c>
      <c r="E335" s="241" t="s">
        <v>1</v>
      </c>
      <c r="F335" s="242" t="s">
        <v>363</v>
      </c>
      <c r="G335" s="240"/>
      <c r="H335" s="243">
        <v>0.036999999999999998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160</v>
      </c>
      <c r="AU335" s="249" t="s">
        <v>83</v>
      </c>
      <c r="AV335" s="13" t="s">
        <v>83</v>
      </c>
      <c r="AW335" s="13" t="s">
        <v>30</v>
      </c>
      <c r="AX335" s="13" t="s">
        <v>73</v>
      </c>
      <c r="AY335" s="249" t="s">
        <v>151</v>
      </c>
    </row>
    <row r="336" s="14" customFormat="1">
      <c r="A336" s="14"/>
      <c r="B336" s="250"/>
      <c r="C336" s="251"/>
      <c r="D336" s="234" t="s">
        <v>160</v>
      </c>
      <c r="E336" s="252" t="s">
        <v>1</v>
      </c>
      <c r="F336" s="253" t="s">
        <v>162</v>
      </c>
      <c r="G336" s="251"/>
      <c r="H336" s="254">
        <v>0.036999999999999998</v>
      </c>
      <c r="I336" s="255"/>
      <c r="J336" s="251"/>
      <c r="K336" s="251"/>
      <c r="L336" s="256"/>
      <c r="M336" s="257"/>
      <c r="N336" s="258"/>
      <c r="O336" s="258"/>
      <c r="P336" s="258"/>
      <c r="Q336" s="258"/>
      <c r="R336" s="258"/>
      <c r="S336" s="258"/>
      <c r="T336" s="25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0" t="s">
        <v>160</v>
      </c>
      <c r="AU336" s="260" t="s">
        <v>83</v>
      </c>
      <c r="AV336" s="14" t="s">
        <v>157</v>
      </c>
      <c r="AW336" s="14" t="s">
        <v>30</v>
      </c>
      <c r="AX336" s="14" t="s">
        <v>81</v>
      </c>
      <c r="AY336" s="260" t="s">
        <v>151</v>
      </c>
    </row>
    <row r="337" s="2" customFormat="1" ht="24.15" customHeight="1">
      <c r="A337" s="38"/>
      <c r="B337" s="39"/>
      <c r="C337" s="220" t="s">
        <v>364</v>
      </c>
      <c r="D337" s="220" t="s">
        <v>153</v>
      </c>
      <c r="E337" s="221" t="s">
        <v>365</v>
      </c>
      <c r="F337" s="222" t="s">
        <v>366</v>
      </c>
      <c r="G337" s="223" t="s">
        <v>267</v>
      </c>
      <c r="H337" s="224">
        <v>0.047</v>
      </c>
      <c r="I337" s="225"/>
      <c r="J337" s="226">
        <f>ROUND(I337*H337,2)</f>
        <v>0</v>
      </c>
      <c r="K337" s="227"/>
      <c r="L337" s="44"/>
      <c r="M337" s="228" t="s">
        <v>1</v>
      </c>
      <c r="N337" s="229" t="s">
        <v>40</v>
      </c>
      <c r="O337" s="92"/>
      <c r="P337" s="230">
        <f>O337*H337</f>
        <v>0</v>
      </c>
      <c r="Q337" s="230">
        <v>1.0900000000000001</v>
      </c>
      <c r="R337" s="230">
        <f>Q337*H337</f>
        <v>0.051230000000000005</v>
      </c>
      <c r="S337" s="230">
        <v>0</v>
      </c>
      <c r="T337" s="231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2" t="s">
        <v>157</v>
      </c>
      <c r="AT337" s="232" t="s">
        <v>153</v>
      </c>
      <c r="AU337" s="232" t="s">
        <v>83</v>
      </c>
      <c r="AY337" s="17" t="s">
        <v>151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7" t="s">
        <v>157</v>
      </c>
      <c r="BK337" s="233">
        <f>ROUND(I337*H337,2)</f>
        <v>0</v>
      </c>
      <c r="BL337" s="17" t="s">
        <v>157</v>
      </c>
      <c r="BM337" s="232" t="s">
        <v>367</v>
      </c>
    </row>
    <row r="338" s="2" customFormat="1">
      <c r="A338" s="38"/>
      <c r="B338" s="39"/>
      <c r="C338" s="40"/>
      <c r="D338" s="234" t="s">
        <v>159</v>
      </c>
      <c r="E338" s="40"/>
      <c r="F338" s="235" t="s">
        <v>366</v>
      </c>
      <c r="G338" s="40"/>
      <c r="H338" s="40"/>
      <c r="I338" s="236"/>
      <c r="J338" s="40"/>
      <c r="K338" s="40"/>
      <c r="L338" s="44"/>
      <c r="M338" s="237"/>
      <c r="N338" s="238"/>
      <c r="O338" s="92"/>
      <c r="P338" s="92"/>
      <c r="Q338" s="92"/>
      <c r="R338" s="92"/>
      <c r="S338" s="92"/>
      <c r="T338" s="93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159</v>
      </c>
      <c r="AU338" s="17" t="s">
        <v>83</v>
      </c>
    </row>
    <row r="339" s="13" customFormat="1">
      <c r="A339" s="13"/>
      <c r="B339" s="239"/>
      <c r="C339" s="240"/>
      <c r="D339" s="234" t="s">
        <v>160</v>
      </c>
      <c r="E339" s="241" t="s">
        <v>1</v>
      </c>
      <c r="F339" s="242" t="s">
        <v>368</v>
      </c>
      <c r="G339" s="240"/>
      <c r="H339" s="243">
        <v>0.047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160</v>
      </c>
      <c r="AU339" s="249" t="s">
        <v>83</v>
      </c>
      <c r="AV339" s="13" t="s">
        <v>83</v>
      </c>
      <c r="AW339" s="13" t="s">
        <v>30</v>
      </c>
      <c r="AX339" s="13" t="s">
        <v>73</v>
      </c>
      <c r="AY339" s="249" t="s">
        <v>151</v>
      </c>
    </row>
    <row r="340" s="14" customFormat="1">
      <c r="A340" s="14"/>
      <c r="B340" s="250"/>
      <c r="C340" s="251"/>
      <c r="D340" s="234" t="s">
        <v>160</v>
      </c>
      <c r="E340" s="252" t="s">
        <v>1</v>
      </c>
      <c r="F340" s="253" t="s">
        <v>162</v>
      </c>
      <c r="G340" s="251"/>
      <c r="H340" s="254">
        <v>0.047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0" t="s">
        <v>160</v>
      </c>
      <c r="AU340" s="260" t="s">
        <v>83</v>
      </c>
      <c r="AV340" s="14" t="s">
        <v>157</v>
      </c>
      <c r="AW340" s="14" t="s">
        <v>30</v>
      </c>
      <c r="AX340" s="14" t="s">
        <v>81</v>
      </c>
      <c r="AY340" s="260" t="s">
        <v>151</v>
      </c>
    </row>
    <row r="341" s="2" customFormat="1" ht="24.15" customHeight="1">
      <c r="A341" s="38"/>
      <c r="B341" s="39"/>
      <c r="C341" s="220" t="s">
        <v>369</v>
      </c>
      <c r="D341" s="220" t="s">
        <v>153</v>
      </c>
      <c r="E341" s="221" t="s">
        <v>370</v>
      </c>
      <c r="F341" s="222" t="s">
        <v>371</v>
      </c>
      <c r="G341" s="223" t="s">
        <v>156</v>
      </c>
      <c r="H341" s="224">
        <v>4.6749999999999998</v>
      </c>
      <c r="I341" s="225"/>
      <c r="J341" s="226">
        <f>ROUND(I341*H341,2)</f>
        <v>0</v>
      </c>
      <c r="K341" s="227"/>
      <c r="L341" s="44"/>
      <c r="M341" s="228" t="s">
        <v>1</v>
      </c>
      <c r="N341" s="229" t="s">
        <v>40</v>
      </c>
      <c r="O341" s="92"/>
      <c r="P341" s="230">
        <f>O341*H341</f>
        <v>0</v>
      </c>
      <c r="Q341" s="230">
        <v>0.00095</v>
      </c>
      <c r="R341" s="230">
        <f>Q341*H341</f>
        <v>0.0044412499999999999</v>
      </c>
      <c r="S341" s="230">
        <v>0</v>
      </c>
      <c r="T341" s="231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2" t="s">
        <v>157</v>
      </c>
      <c r="AT341" s="232" t="s">
        <v>153</v>
      </c>
      <c r="AU341" s="232" t="s">
        <v>83</v>
      </c>
      <c r="AY341" s="17" t="s">
        <v>151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7" t="s">
        <v>157</v>
      </c>
      <c r="BK341" s="233">
        <f>ROUND(I341*H341,2)</f>
        <v>0</v>
      </c>
      <c r="BL341" s="17" t="s">
        <v>157</v>
      </c>
      <c r="BM341" s="232" t="s">
        <v>372</v>
      </c>
    </row>
    <row r="342" s="2" customFormat="1">
      <c r="A342" s="38"/>
      <c r="B342" s="39"/>
      <c r="C342" s="40"/>
      <c r="D342" s="234" t="s">
        <v>159</v>
      </c>
      <c r="E342" s="40"/>
      <c r="F342" s="235" t="s">
        <v>371</v>
      </c>
      <c r="G342" s="40"/>
      <c r="H342" s="40"/>
      <c r="I342" s="236"/>
      <c r="J342" s="40"/>
      <c r="K342" s="40"/>
      <c r="L342" s="44"/>
      <c r="M342" s="237"/>
      <c r="N342" s="238"/>
      <c r="O342" s="92"/>
      <c r="P342" s="92"/>
      <c r="Q342" s="92"/>
      <c r="R342" s="92"/>
      <c r="S342" s="92"/>
      <c r="T342" s="93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159</v>
      </c>
      <c r="AU342" s="17" t="s">
        <v>83</v>
      </c>
    </row>
    <row r="343" s="15" customFormat="1">
      <c r="A343" s="15"/>
      <c r="B343" s="261"/>
      <c r="C343" s="262"/>
      <c r="D343" s="234" t="s">
        <v>160</v>
      </c>
      <c r="E343" s="263" t="s">
        <v>1</v>
      </c>
      <c r="F343" s="264" t="s">
        <v>373</v>
      </c>
      <c r="G343" s="262"/>
      <c r="H343" s="263" t="s">
        <v>1</v>
      </c>
      <c r="I343" s="265"/>
      <c r="J343" s="262"/>
      <c r="K343" s="262"/>
      <c r="L343" s="266"/>
      <c r="M343" s="267"/>
      <c r="N343" s="268"/>
      <c r="O343" s="268"/>
      <c r="P343" s="268"/>
      <c r="Q343" s="268"/>
      <c r="R343" s="268"/>
      <c r="S343" s="268"/>
      <c r="T343" s="269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0" t="s">
        <v>160</v>
      </c>
      <c r="AU343" s="270" t="s">
        <v>83</v>
      </c>
      <c r="AV343" s="15" t="s">
        <v>81</v>
      </c>
      <c r="AW343" s="15" t="s">
        <v>30</v>
      </c>
      <c r="AX343" s="15" t="s">
        <v>73</v>
      </c>
      <c r="AY343" s="270" t="s">
        <v>151</v>
      </c>
    </row>
    <row r="344" s="13" customFormat="1">
      <c r="A344" s="13"/>
      <c r="B344" s="239"/>
      <c r="C344" s="240"/>
      <c r="D344" s="234" t="s">
        <v>160</v>
      </c>
      <c r="E344" s="241" t="s">
        <v>1</v>
      </c>
      <c r="F344" s="242" t="s">
        <v>374</v>
      </c>
      <c r="G344" s="240"/>
      <c r="H344" s="243">
        <v>4.6749999999999998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160</v>
      </c>
      <c r="AU344" s="249" t="s">
        <v>83</v>
      </c>
      <c r="AV344" s="13" t="s">
        <v>83</v>
      </c>
      <c r="AW344" s="13" t="s">
        <v>30</v>
      </c>
      <c r="AX344" s="13" t="s">
        <v>73</v>
      </c>
      <c r="AY344" s="249" t="s">
        <v>151</v>
      </c>
    </row>
    <row r="345" s="14" customFormat="1">
      <c r="A345" s="14"/>
      <c r="B345" s="250"/>
      <c r="C345" s="251"/>
      <c r="D345" s="234" t="s">
        <v>160</v>
      </c>
      <c r="E345" s="252" t="s">
        <v>1</v>
      </c>
      <c r="F345" s="253" t="s">
        <v>162</v>
      </c>
      <c r="G345" s="251"/>
      <c r="H345" s="254">
        <v>4.6749999999999998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0" t="s">
        <v>160</v>
      </c>
      <c r="AU345" s="260" t="s">
        <v>83</v>
      </c>
      <c r="AV345" s="14" t="s">
        <v>157</v>
      </c>
      <c r="AW345" s="14" t="s">
        <v>30</v>
      </c>
      <c r="AX345" s="14" t="s">
        <v>81</v>
      </c>
      <c r="AY345" s="260" t="s">
        <v>151</v>
      </c>
    </row>
    <row r="346" s="2" customFormat="1" ht="24.15" customHeight="1">
      <c r="A346" s="38"/>
      <c r="B346" s="39"/>
      <c r="C346" s="220" t="s">
        <v>375</v>
      </c>
      <c r="D346" s="220" t="s">
        <v>153</v>
      </c>
      <c r="E346" s="221" t="s">
        <v>376</v>
      </c>
      <c r="F346" s="222" t="s">
        <v>377</v>
      </c>
      <c r="G346" s="223" t="s">
        <v>184</v>
      </c>
      <c r="H346" s="224">
        <v>48.340000000000003</v>
      </c>
      <c r="I346" s="225"/>
      <c r="J346" s="226">
        <f>ROUND(I346*H346,2)</f>
        <v>0</v>
      </c>
      <c r="K346" s="227"/>
      <c r="L346" s="44"/>
      <c r="M346" s="228" t="s">
        <v>1</v>
      </c>
      <c r="N346" s="229" t="s">
        <v>40</v>
      </c>
      <c r="O346" s="92"/>
      <c r="P346" s="230">
        <f>O346*H346</f>
        <v>0</v>
      </c>
      <c r="Q346" s="230">
        <v>0.0011900000000000001</v>
      </c>
      <c r="R346" s="230">
        <f>Q346*H346</f>
        <v>0.057524600000000009</v>
      </c>
      <c r="S346" s="230">
        <v>1.0000000000000001E-05</v>
      </c>
      <c r="T346" s="231">
        <f>S346*H346</f>
        <v>0.00048340000000000009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2" t="s">
        <v>157</v>
      </c>
      <c r="AT346" s="232" t="s">
        <v>153</v>
      </c>
      <c r="AU346" s="232" t="s">
        <v>83</v>
      </c>
      <c r="AY346" s="17" t="s">
        <v>151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7" t="s">
        <v>157</v>
      </c>
      <c r="BK346" s="233">
        <f>ROUND(I346*H346,2)</f>
        <v>0</v>
      </c>
      <c r="BL346" s="17" t="s">
        <v>157</v>
      </c>
      <c r="BM346" s="232" t="s">
        <v>378</v>
      </c>
    </row>
    <row r="347" s="2" customFormat="1">
      <c r="A347" s="38"/>
      <c r="B347" s="39"/>
      <c r="C347" s="40"/>
      <c r="D347" s="234" t="s">
        <v>159</v>
      </c>
      <c r="E347" s="40"/>
      <c r="F347" s="235" t="s">
        <v>377</v>
      </c>
      <c r="G347" s="40"/>
      <c r="H347" s="40"/>
      <c r="I347" s="236"/>
      <c r="J347" s="40"/>
      <c r="K347" s="40"/>
      <c r="L347" s="44"/>
      <c r="M347" s="237"/>
      <c r="N347" s="238"/>
      <c r="O347" s="92"/>
      <c r="P347" s="92"/>
      <c r="Q347" s="92"/>
      <c r="R347" s="92"/>
      <c r="S347" s="92"/>
      <c r="T347" s="93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159</v>
      </c>
      <c r="AU347" s="17" t="s">
        <v>83</v>
      </c>
    </row>
    <row r="348" s="13" customFormat="1">
      <c r="A348" s="13"/>
      <c r="B348" s="239"/>
      <c r="C348" s="240"/>
      <c r="D348" s="234" t="s">
        <v>160</v>
      </c>
      <c r="E348" s="241" t="s">
        <v>1</v>
      </c>
      <c r="F348" s="242" t="s">
        <v>379</v>
      </c>
      <c r="G348" s="240"/>
      <c r="H348" s="243">
        <v>48.340000000000003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160</v>
      </c>
      <c r="AU348" s="249" t="s">
        <v>83</v>
      </c>
      <c r="AV348" s="13" t="s">
        <v>83</v>
      </c>
      <c r="AW348" s="13" t="s">
        <v>30</v>
      </c>
      <c r="AX348" s="13" t="s">
        <v>81</v>
      </c>
      <c r="AY348" s="249" t="s">
        <v>151</v>
      </c>
    </row>
    <row r="349" s="15" customFormat="1">
      <c r="A349" s="15"/>
      <c r="B349" s="261"/>
      <c r="C349" s="262"/>
      <c r="D349" s="234" t="s">
        <v>160</v>
      </c>
      <c r="E349" s="263" t="s">
        <v>1</v>
      </c>
      <c r="F349" s="264" t="s">
        <v>380</v>
      </c>
      <c r="G349" s="262"/>
      <c r="H349" s="263" t="s">
        <v>1</v>
      </c>
      <c r="I349" s="265"/>
      <c r="J349" s="262"/>
      <c r="K349" s="262"/>
      <c r="L349" s="266"/>
      <c r="M349" s="267"/>
      <c r="N349" s="268"/>
      <c r="O349" s="268"/>
      <c r="P349" s="268"/>
      <c r="Q349" s="268"/>
      <c r="R349" s="268"/>
      <c r="S349" s="268"/>
      <c r="T349" s="26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0" t="s">
        <v>160</v>
      </c>
      <c r="AU349" s="270" t="s">
        <v>83</v>
      </c>
      <c r="AV349" s="15" t="s">
        <v>81</v>
      </c>
      <c r="AW349" s="15" t="s">
        <v>30</v>
      </c>
      <c r="AX349" s="15" t="s">
        <v>73</v>
      </c>
      <c r="AY349" s="270" t="s">
        <v>151</v>
      </c>
    </row>
    <row r="350" s="2" customFormat="1" ht="24.15" customHeight="1">
      <c r="A350" s="38"/>
      <c r="B350" s="39"/>
      <c r="C350" s="220" t="s">
        <v>381</v>
      </c>
      <c r="D350" s="220" t="s">
        <v>153</v>
      </c>
      <c r="E350" s="221" t="s">
        <v>382</v>
      </c>
      <c r="F350" s="222" t="s">
        <v>383</v>
      </c>
      <c r="G350" s="223" t="s">
        <v>348</v>
      </c>
      <c r="H350" s="224">
        <v>8</v>
      </c>
      <c r="I350" s="225"/>
      <c r="J350" s="226">
        <f>ROUND(I350*H350,2)</f>
        <v>0</v>
      </c>
      <c r="K350" s="227"/>
      <c r="L350" s="44"/>
      <c r="M350" s="228" t="s">
        <v>1</v>
      </c>
      <c r="N350" s="229" t="s">
        <v>40</v>
      </c>
      <c r="O350" s="92"/>
      <c r="P350" s="230">
        <f>O350*H350</f>
        <v>0</v>
      </c>
      <c r="Q350" s="230">
        <v>0.17488999999999999</v>
      </c>
      <c r="R350" s="230">
        <f>Q350*H350</f>
        <v>1.3991199999999999</v>
      </c>
      <c r="S350" s="230">
        <v>0</v>
      </c>
      <c r="T350" s="231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2" t="s">
        <v>157</v>
      </c>
      <c r="AT350" s="232" t="s">
        <v>153</v>
      </c>
      <c r="AU350" s="232" t="s">
        <v>83</v>
      </c>
      <c r="AY350" s="17" t="s">
        <v>151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7" t="s">
        <v>157</v>
      </c>
      <c r="BK350" s="233">
        <f>ROUND(I350*H350,2)</f>
        <v>0</v>
      </c>
      <c r="BL350" s="17" t="s">
        <v>157</v>
      </c>
      <c r="BM350" s="232" t="s">
        <v>384</v>
      </c>
    </row>
    <row r="351" s="2" customFormat="1">
      <c r="A351" s="38"/>
      <c r="B351" s="39"/>
      <c r="C351" s="40"/>
      <c r="D351" s="234" t="s">
        <v>159</v>
      </c>
      <c r="E351" s="40"/>
      <c r="F351" s="235" t="s">
        <v>383</v>
      </c>
      <c r="G351" s="40"/>
      <c r="H351" s="40"/>
      <c r="I351" s="236"/>
      <c r="J351" s="40"/>
      <c r="K351" s="40"/>
      <c r="L351" s="44"/>
      <c r="M351" s="237"/>
      <c r="N351" s="238"/>
      <c r="O351" s="92"/>
      <c r="P351" s="92"/>
      <c r="Q351" s="92"/>
      <c r="R351" s="92"/>
      <c r="S351" s="92"/>
      <c r="T351" s="93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159</v>
      </c>
      <c r="AU351" s="17" t="s">
        <v>83</v>
      </c>
    </row>
    <row r="352" s="13" customFormat="1">
      <c r="A352" s="13"/>
      <c r="B352" s="239"/>
      <c r="C352" s="240"/>
      <c r="D352" s="234" t="s">
        <v>160</v>
      </c>
      <c r="E352" s="241" t="s">
        <v>1</v>
      </c>
      <c r="F352" s="242" t="s">
        <v>385</v>
      </c>
      <c r="G352" s="240"/>
      <c r="H352" s="243">
        <v>8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160</v>
      </c>
      <c r="AU352" s="249" t="s">
        <v>83</v>
      </c>
      <c r="AV352" s="13" t="s">
        <v>83</v>
      </c>
      <c r="AW352" s="13" t="s">
        <v>30</v>
      </c>
      <c r="AX352" s="13" t="s">
        <v>73</v>
      </c>
      <c r="AY352" s="249" t="s">
        <v>151</v>
      </c>
    </row>
    <row r="353" s="14" customFormat="1">
      <c r="A353" s="14"/>
      <c r="B353" s="250"/>
      <c r="C353" s="251"/>
      <c r="D353" s="234" t="s">
        <v>160</v>
      </c>
      <c r="E353" s="252" t="s">
        <v>1</v>
      </c>
      <c r="F353" s="253" t="s">
        <v>162</v>
      </c>
      <c r="G353" s="251"/>
      <c r="H353" s="254">
        <v>8</v>
      </c>
      <c r="I353" s="255"/>
      <c r="J353" s="251"/>
      <c r="K353" s="251"/>
      <c r="L353" s="256"/>
      <c r="M353" s="257"/>
      <c r="N353" s="258"/>
      <c r="O353" s="258"/>
      <c r="P353" s="258"/>
      <c r="Q353" s="258"/>
      <c r="R353" s="258"/>
      <c r="S353" s="258"/>
      <c r="T353" s="25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0" t="s">
        <v>160</v>
      </c>
      <c r="AU353" s="260" t="s">
        <v>83</v>
      </c>
      <c r="AV353" s="14" t="s">
        <v>157</v>
      </c>
      <c r="AW353" s="14" t="s">
        <v>30</v>
      </c>
      <c r="AX353" s="14" t="s">
        <v>81</v>
      </c>
      <c r="AY353" s="260" t="s">
        <v>151</v>
      </c>
    </row>
    <row r="354" s="2" customFormat="1" ht="37.8" customHeight="1">
      <c r="A354" s="38"/>
      <c r="B354" s="39"/>
      <c r="C354" s="272" t="s">
        <v>386</v>
      </c>
      <c r="D354" s="272" t="s">
        <v>387</v>
      </c>
      <c r="E354" s="273" t="s">
        <v>388</v>
      </c>
      <c r="F354" s="274" t="s">
        <v>389</v>
      </c>
      <c r="G354" s="275" t="s">
        <v>348</v>
      </c>
      <c r="H354" s="276">
        <v>6</v>
      </c>
      <c r="I354" s="277"/>
      <c r="J354" s="278">
        <f>ROUND(I354*H354,2)</f>
        <v>0</v>
      </c>
      <c r="K354" s="279"/>
      <c r="L354" s="280"/>
      <c r="M354" s="281" t="s">
        <v>1</v>
      </c>
      <c r="N354" s="282" t="s">
        <v>40</v>
      </c>
      <c r="O354" s="92"/>
      <c r="P354" s="230">
        <f>O354*H354</f>
        <v>0</v>
      </c>
      <c r="Q354" s="230">
        <v>0.0047999999999999996</v>
      </c>
      <c r="R354" s="230">
        <f>Q354*H354</f>
        <v>0.028799999999999999</v>
      </c>
      <c r="S354" s="230">
        <v>0</v>
      </c>
      <c r="T354" s="231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2" t="s">
        <v>191</v>
      </c>
      <c r="AT354" s="232" t="s">
        <v>387</v>
      </c>
      <c r="AU354" s="232" t="s">
        <v>83</v>
      </c>
      <c r="AY354" s="17" t="s">
        <v>151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7" t="s">
        <v>157</v>
      </c>
      <c r="BK354" s="233">
        <f>ROUND(I354*H354,2)</f>
        <v>0</v>
      </c>
      <c r="BL354" s="17" t="s">
        <v>157</v>
      </c>
      <c r="BM354" s="232" t="s">
        <v>390</v>
      </c>
    </row>
    <row r="355" s="2" customFormat="1">
      <c r="A355" s="38"/>
      <c r="B355" s="39"/>
      <c r="C355" s="40"/>
      <c r="D355" s="234" t="s">
        <v>159</v>
      </c>
      <c r="E355" s="40"/>
      <c r="F355" s="235" t="s">
        <v>389</v>
      </c>
      <c r="G355" s="40"/>
      <c r="H355" s="40"/>
      <c r="I355" s="236"/>
      <c r="J355" s="40"/>
      <c r="K355" s="40"/>
      <c r="L355" s="44"/>
      <c r="M355" s="237"/>
      <c r="N355" s="238"/>
      <c r="O355" s="92"/>
      <c r="P355" s="92"/>
      <c r="Q355" s="92"/>
      <c r="R355" s="92"/>
      <c r="S355" s="92"/>
      <c r="T355" s="93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159</v>
      </c>
      <c r="AU355" s="17" t="s">
        <v>83</v>
      </c>
    </row>
    <row r="356" s="2" customFormat="1" ht="37.8" customHeight="1">
      <c r="A356" s="38"/>
      <c r="B356" s="39"/>
      <c r="C356" s="272" t="s">
        <v>391</v>
      </c>
      <c r="D356" s="272" t="s">
        <v>387</v>
      </c>
      <c r="E356" s="273" t="s">
        <v>392</v>
      </c>
      <c r="F356" s="274" t="s">
        <v>393</v>
      </c>
      <c r="G356" s="275" t="s">
        <v>348</v>
      </c>
      <c r="H356" s="276">
        <v>2</v>
      </c>
      <c r="I356" s="277"/>
      <c r="J356" s="278">
        <f>ROUND(I356*H356,2)</f>
        <v>0</v>
      </c>
      <c r="K356" s="279"/>
      <c r="L356" s="280"/>
      <c r="M356" s="281" t="s">
        <v>1</v>
      </c>
      <c r="N356" s="282" t="s">
        <v>40</v>
      </c>
      <c r="O356" s="92"/>
      <c r="P356" s="230">
        <f>O356*H356</f>
        <v>0</v>
      </c>
      <c r="Q356" s="230">
        <v>0.0033999999999999998</v>
      </c>
      <c r="R356" s="230">
        <f>Q356*H356</f>
        <v>0.0067999999999999996</v>
      </c>
      <c r="S356" s="230">
        <v>0</v>
      </c>
      <c r="T356" s="231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2" t="s">
        <v>191</v>
      </c>
      <c r="AT356" s="232" t="s">
        <v>387</v>
      </c>
      <c r="AU356" s="232" t="s">
        <v>83</v>
      </c>
      <c r="AY356" s="17" t="s">
        <v>151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7" t="s">
        <v>157</v>
      </c>
      <c r="BK356" s="233">
        <f>ROUND(I356*H356,2)</f>
        <v>0</v>
      </c>
      <c r="BL356" s="17" t="s">
        <v>157</v>
      </c>
      <c r="BM356" s="232" t="s">
        <v>394</v>
      </c>
    </row>
    <row r="357" s="2" customFormat="1">
      <c r="A357" s="38"/>
      <c r="B357" s="39"/>
      <c r="C357" s="40"/>
      <c r="D357" s="234" t="s">
        <v>159</v>
      </c>
      <c r="E357" s="40"/>
      <c r="F357" s="235" t="s">
        <v>393</v>
      </c>
      <c r="G357" s="40"/>
      <c r="H357" s="40"/>
      <c r="I357" s="236"/>
      <c r="J357" s="40"/>
      <c r="K357" s="40"/>
      <c r="L357" s="44"/>
      <c r="M357" s="237"/>
      <c r="N357" s="238"/>
      <c r="O357" s="92"/>
      <c r="P357" s="92"/>
      <c r="Q357" s="92"/>
      <c r="R357" s="92"/>
      <c r="S357" s="92"/>
      <c r="T357" s="93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159</v>
      </c>
      <c r="AU357" s="17" t="s">
        <v>83</v>
      </c>
    </row>
    <row r="358" s="2" customFormat="1" ht="16.5" customHeight="1">
      <c r="A358" s="38"/>
      <c r="B358" s="39"/>
      <c r="C358" s="272" t="s">
        <v>395</v>
      </c>
      <c r="D358" s="272" t="s">
        <v>387</v>
      </c>
      <c r="E358" s="273" t="s">
        <v>396</v>
      </c>
      <c r="F358" s="274" t="s">
        <v>397</v>
      </c>
      <c r="G358" s="275" t="s">
        <v>348</v>
      </c>
      <c r="H358" s="276">
        <v>6</v>
      </c>
      <c r="I358" s="277"/>
      <c r="J358" s="278">
        <f>ROUND(I358*H358,2)</f>
        <v>0</v>
      </c>
      <c r="K358" s="279"/>
      <c r="L358" s="280"/>
      <c r="M358" s="281" t="s">
        <v>1</v>
      </c>
      <c r="N358" s="282" t="s">
        <v>40</v>
      </c>
      <c r="O358" s="92"/>
      <c r="P358" s="230">
        <f>O358*H358</f>
        <v>0</v>
      </c>
      <c r="Q358" s="230">
        <v>0.00010000000000000001</v>
      </c>
      <c r="R358" s="230">
        <f>Q358*H358</f>
        <v>0.00060000000000000006</v>
      </c>
      <c r="S358" s="230">
        <v>0</v>
      </c>
      <c r="T358" s="231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2" t="s">
        <v>191</v>
      </c>
      <c r="AT358" s="232" t="s">
        <v>387</v>
      </c>
      <c r="AU358" s="232" t="s">
        <v>83</v>
      </c>
      <c r="AY358" s="17" t="s">
        <v>151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7" t="s">
        <v>157</v>
      </c>
      <c r="BK358" s="233">
        <f>ROUND(I358*H358,2)</f>
        <v>0</v>
      </c>
      <c r="BL358" s="17" t="s">
        <v>157</v>
      </c>
      <c r="BM358" s="232" t="s">
        <v>398</v>
      </c>
    </row>
    <row r="359" s="2" customFormat="1">
      <c r="A359" s="38"/>
      <c r="B359" s="39"/>
      <c r="C359" s="40"/>
      <c r="D359" s="234" t="s">
        <v>159</v>
      </c>
      <c r="E359" s="40"/>
      <c r="F359" s="235" t="s">
        <v>397</v>
      </c>
      <c r="G359" s="40"/>
      <c r="H359" s="40"/>
      <c r="I359" s="236"/>
      <c r="J359" s="40"/>
      <c r="K359" s="40"/>
      <c r="L359" s="44"/>
      <c r="M359" s="237"/>
      <c r="N359" s="238"/>
      <c r="O359" s="92"/>
      <c r="P359" s="92"/>
      <c r="Q359" s="92"/>
      <c r="R359" s="92"/>
      <c r="S359" s="92"/>
      <c r="T359" s="93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159</v>
      </c>
      <c r="AU359" s="17" t="s">
        <v>83</v>
      </c>
    </row>
    <row r="360" s="2" customFormat="1" ht="24.15" customHeight="1">
      <c r="A360" s="38"/>
      <c r="B360" s="39"/>
      <c r="C360" s="220" t="s">
        <v>399</v>
      </c>
      <c r="D360" s="220" t="s">
        <v>153</v>
      </c>
      <c r="E360" s="221" t="s">
        <v>400</v>
      </c>
      <c r="F360" s="222" t="s">
        <v>401</v>
      </c>
      <c r="G360" s="223" t="s">
        <v>156</v>
      </c>
      <c r="H360" s="224">
        <v>0.83199999999999996</v>
      </c>
      <c r="I360" s="225"/>
      <c r="J360" s="226">
        <f>ROUND(I360*H360,2)</f>
        <v>0</v>
      </c>
      <c r="K360" s="227"/>
      <c r="L360" s="44"/>
      <c r="M360" s="228" t="s">
        <v>1</v>
      </c>
      <c r="N360" s="229" t="s">
        <v>40</v>
      </c>
      <c r="O360" s="92"/>
      <c r="P360" s="230">
        <f>O360*H360</f>
        <v>0</v>
      </c>
      <c r="Q360" s="230">
        <v>0.17818000000000001</v>
      </c>
      <c r="R360" s="230">
        <f>Q360*H360</f>
        <v>0.14824576</v>
      </c>
      <c r="S360" s="230">
        <v>0</v>
      </c>
      <c r="T360" s="231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2" t="s">
        <v>157</v>
      </c>
      <c r="AT360" s="232" t="s">
        <v>153</v>
      </c>
      <c r="AU360" s="232" t="s">
        <v>83</v>
      </c>
      <c r="AY360" s="17" t="s">
        <v>151</v>
      </c>
      <c r="BE360" s="233">
        <f>IF(N360="základní",J360,0)</f>
        <v>0</v>
      </c>
      <c r="BF360" s="233">
        <f>IF(N360="snížená",J360,0)</f>
        <v>0</v>
      </c>
      <c r="BG360" s="233">
        <f>IF(N360="zákl. přenesená",J360,0)</f>
        <v>0</v>
      </c>
      <c r="BH360" s="233">
        <f>IF(N360="sníž. přenesená",J360,0)</f>
        <v>0</v>
      </c>
      <c r="BI360" s="233">
        <f>IF(N360="nulová",J360,0)</f>
        <v>0</v>
      </c>
      <c r="BJ360" s="17" t="s">
        <v>157</v>
      </c>
      <c r="BK360" s="233">
        <f>ROUND(I360*H360,2)</f>
        <v>0</v>
      </c>
      <c r="BL360" s="17" t="s">
        <v>157</v>
      </c>
      <c r="BM360" s="232" t="s">
        <v>402</v>
      </c>
    </row>
    <row r="361" s="2" customFormat="1">
      <c r="A361" s="38"/>
      <c r="B361" s="39"/>
      <c r="C361" s="40"/>
      <c r="D361" s="234" t="s">
        <v>159</v>
      </c>
      <c r="E361" s="40"/>
      <c r="F361" s="235" t="s">
        <v>401</v>
      </c>
      <c r="G361" s="40"/>
      <c r="H361" s="40"/>
      <c r="I361" s="236"/>
      <c r="J361" s="40"/>
      <c r="K361" s="40"/>
      <c r="L361" s="44"/>
      <c r="M361" s="237"/>
      <c r="N361" s="238"/>
      <c r="O361" s="92"/>
      <c r="P361" s="92"/>
      <c r="Q361" s="92"/>
      <c r="R361" s="92"/>
      <c r="S361" s="92"/>
      <c r="T361" s="93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159</v>
      </c>
      <c r="AU361" s="17" t="s">
        <v>83</v>
      </c>
    </row>
    <row r="362" s="13" customFormat="1">
      <c r="A362" s="13"/>
      <c r="B362" s="239"/>
      <c r="C362" s="240"/>
      <c r="D362" s="234" t="s">
        <v>160</v>
      </c>
      <c r="E362" s="241" t="s">
        <v>1</v>
      </c>
      <c r="F362" s="242" t="s">
        <v>403</v>
      </c>
      <c r="G362" s="240"/>
      <c r="H362" s="243">
        <v>0.83199999999999996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160</v>
      </c>
      <c r="AU362" s="249" t="s">
        <v>83</v>
      </c>
      <c r="AV362" s="13" t="s">
        <v>83</v>
      </c>
      <c r="AW362" s="13" t="s">
        <v>30</v>
      </c>
      <c r="AX362" s="13" t="s">
        <v>73</v>
      </c>
      <c r="AY362" s="249" t="s">
        <v>151</v>
      </c>
    </row>
    <row r="363" s="14" customFormat="1">
      <c r="A363" s="14"/>
      <c r="B363" s="250"/>
      <c r="C363" s="251"/>
      <c r="D363" s="234" t="s">
        <v>160</v>
      </c>
      <c r="E363" s="252" t="s">
        <v>1</v>
      </c>
      <c r="F363" s="253" t="s">
        <v>162</v>
      </c>
      <c r="G363" s="251"/>
      <c r="H363" s="254">
        <v>0.83199999999999996</v>
      </c>
      <c r="I363" s="255"/>
      <c r="J363" s="251"/>
      <c r="K363" s="251"/>
      <c r="L363" s="256"/>
      <c r="M363" s="257"/>
      <c r="N363" s="258"/>
      <c r="O363" s="258"/>
      <c r="P363" s="258"/>
      <c r="Q363" s="258"/>
      <c r="R363" s="258"/>
      <c r="S363" s="258"/>
      <c r="T363" s="25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0" t="s">
        <v>160</v>
      </c>
      <c r="AU363" s="260" t="s">
        <v>83</v>
      </c>
      <c r="AV363" s="14" t="s">
        <v>157</v>
      </c>
      <c r="AW363" s="14" t="s">
        <v>30</v>
      </c>
      <c r="AX363" s="14" t="s">
        <v>81</v>
      </c>
      <c r="AY363" s="260" t="s">
        <v>151</v>
      </c>
    </row>
    <row r="364" s="2" customFormat="1" ht="24.15" customHeight="1">
      <c r="A364" s="38"/>
      <c r="B364" s="39"/>
      <c r="C364" s="220" t="s">
        <v>404</v>
      </c>
      <c r="D364" s="220" t="s">
        <v>153</v>
      </c>
      <c r="E364" s="221" t="s">
        <v>405</v>
      </c>
      <c r="F364" s="222" t="s">
        <v>406</v>
      </c>
      <c r="G364" s="223" t="s">
        <v>156</v>
      </c>
      <c r="H364" s="224">
        <v>0.73999999999999999</v>
      </c>
      <c r="I364" s="225"/>
      <c r="J364" s="226">
        <f>ROUND(I364*H364,2)</f>
        <v>0</v>
      </c>
      <c r="K364" s="227"/>
      <c r="L364" s="44"/>
      <c r="M364" s="228" t="s">
        <v>1</v>
      </c>
      <c r="N364" s="229" t="s">
        <v>40</v>
      </c>
      <c r="O364" s="92"/>
      <c r="P364" s="230">
        <f>O364*H364</f>
        <v>0</v>
      </c>
      <c r="Q364" s="230">
        <v>0.16039999999999999</v>
      </c>
      <c r="R364" s="230">
        <f>Q364*H364</f>
        <v>0.11869599999999998</v>
      </c>
      <c r="S364" s="230">
        <v>0</v>
      </c>
      <c r="T364" s="231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2" t="s">
        <v>157</v>
      </c>
      <c r="AT364" s="232" t="s">
        <v>153</v>
      </c>
      <c r="AU364" s="232" t="s">
        <v>83</v>
      </c>
      <c r="AY364" s="17" t="s">
        <v>151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7" t="s">
        <v>157</v>
      </c>
      <c r="BK364" s="233">
        <f>ROUND(I364*H364,2)</f>
        <v>0</v>
      </c>
      <c r="BL364" s="17" t="s">
        <v>157</v>
      </c>
      <c r="BM364" s="232" t="s">
        <v>407</v>
      </c>
    </row>
    <row r="365" s="2" customFormat="1">
      <c r="A365" s="38"/>
      <c r="B365" s="39"/>
      <c r="C365" s="40"/>
      <c r="D365" s="234" t="s">
        <v>159</v>
      </c>
      <c r="E365" s="40"/>
      <c r="F365" s="235" t="s">
        <v>406</v>
      </c>
      <c r="G365" s="40"/>
      <c r="H365" s="40"/>
      <c r="I365" s="236"/>
      <c r="J365" s="40"/>
      <c r="K365" s="40"/>
      <c r="L365" s="44"/>
      <c r="M365" s="237"/>
      <c r="N365" s="238"/>
      <c r="O365" s="92"/>
      <c r="P365" s="92"/>
      <c r="Q365" s="92"/>
      <c r="R365" s="92"/>
      <c r="S365" s="92"/>
      <c r="T365" s="93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159</v>
      </c>
      <c r="AU365" s="17" t="s">
        <v>83</v>
      </c>
    </row>
    <row r="366" s="13" customFormat="1">
      <c r="A366" s="13"/>
      <c r="B366" s="239"/>
      <c r="C366" s="240"/>
      <c r="D366" s="234" t="s">
        <v>160</v>
      </c>
      <c r="E366" s="241" t="s">
        <v>1</v>
      </c>
      <c r="F366" s="242" t="s">
        <v>408</v>
      </c>
      <c r="G366" s="240"/>
      <c r="H366" s="243">
        <v>0.73999999999999999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160</v>
      </c>
      <c r="AU366" s="249" t="s">
        <v>83</v>
      </c>
      <c r="AV366" s="13" t="s">
        <v>83</v>
      </c>
      <c r="AW366" s="13" t="s">
        <v>30</v>
      </c>
      <c r="AX366" s="13" t="s">
        <v>73</v>
      </c>
      <c r="AY366" s="249" t="s">
        <v>151</v>
      </c>
    </row>
    <row r="367" s="14" customFormat="1">
      <c r="A367" s="14"/>
      <c r="B367" s="250"/>
      <c r="C367" s="251"/>
      <c r="D367" s="234" t="s">
        <v>160</v>
      </c>
      <c r="E367" s="252" t="s">
        <v>1</v>
      </c>
      <c r="F367" s="253" t="s">
        <v>162</v>
      </c>
      <c r="G367" s="251"/>
      <c r="H367" s="254">
        <v>0.73999999999999999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160</v>
      </c>
      <c r="AU367" s="260" t="s">
        <v>83</v>
      </c>
      <c r="AV367" s="14" t="s">
        <v>157</v>
      </c>
      <c r="AW367" s="14" t="s">
        <v>30</v>
      </c>
      <c r="AX367" s="14" t="s">
        <v>81</v>
      </c>
      <c r="AY367" s="260" t="s">
        <v>151</v>
      </c>
    </row>
    <row r="368" s="2" customFormat="1" ht="16.5" customHeight="1">
      <c r="A368" s="38"/>
      <c r="B368" s="39"/>
      <c r="C368" s="220" t="s">
        <v>409</v>
      </c>
      <c r="D368" s="220" t="s">
        <v>153</v>
      </c>
      <c r="E368" s="221" t="s">
        <v>410</v>
      </c>
      <c r="F368" s="222" t="s">
        <v>411</v>
      </c>
      <c r="G368" s="223" t="s">
        <v>156</v>
      </c>
      <c r="H368" s="224">
        <v>19.655999999999999</v>
      </c>
      <c r="I368" s="225"/>
      <c r="J368" s="226">
        <f>ROUND(I368*H368,2)</f>
        <v>0</v>
      </c>
      <c r="K368" s="227"/>
      <c r="L368" s="44"/>
      <c r="M368" s="228" t="s">
        <v>1</v>
      </c>
      <c r="N368" s="229" t="s">
        <v>40</v>
      </c>
      <c r="O368" s="92"/>
      <c r="P368" s="230">
        <f>O368*H368</f>
        <v>0</v>
      </c>
      <c r="Q368" s="230">
        <v>0.064519999999999994</v>
      </c>
      <c r="R368" s="230">
        <f>Q368*H368</f>
        <v>1.2682051199999997</v>
      </c>
      <c r="S368" s="230">
        <v>0</v>
      </c>
      <c r="T368" s="231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2" t="s">
        <v>157</v>
      </c>
      <c r="AT368" s="232" t="s">
        <v>153</v>
      </c>
      <c r="AU368" s="232" t="s">
        <v>83</v>
      </c>
      <c r="AY368" s="17" t="s">
        <v>151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7" t="s">
        <v>157</v>
      </c>
      <c r="BK368" s="233">
        <f>ROUND(I368*H368,2)</f>
        <v>0</v>
      </c>
      <c r="BL368" s="17" t="s">
        <v>157</v>
      </c>
      <c r="BM368" s="232" t="s">
        <v>412</v>
      </c>
    </row>
    <row r="369" s="2" customFormat="1">
      <c r="A369" s="38"/>
      <c r="B369" s="39"/>
      <c r="C369" s="40"/>
      <c r="D369" s="234" t="s">
        <v>159</v>
      </c>
      <c r="E369" s="40"/>
      <c r="F369" s="235" t="s">
        <v>411</v>
      </c>
      <c r="G369" s="40"/>
      <c r="H369" s="40"/>
      <c r="I369" s="236"/>
      <c r="J369" s="40"/>
      <c r="K369" s="40"/>
      <c r="L369" s="44"/>
      <c r="M369" s="237"/>
      <c r="N369" s="238"/>
      <c r="O369" s="92"/>
      <c r="P369" s="92"/>
      <c r="Q369" s="92"/>
      <c r="R369" s="92"/>
      <c r="S369" s="92"/>
      <c r="T369" s="93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159</v>
      </c>
      <c r="AU369" s="17" t="s">
        <v>83</v>
      </c>
    </row>
    <row r="370" s="15" customFormat="1">
      <c r="A370" s="15"/>
      <c r="B370" s="261"/>
      <c r="C370" s="262"/>
      <c r="D370" s="234" t="s">
        <v>160</v>
      </c>
      <c r="E370" s="263" t="s">
        <v>1</v>
      </c>
      <c r="F370" s="264" t="s">
        <v>413</v>
      </c>
      <c r="G370" s="262"/>
      <c r="H370" s="263" t="s">
        <v>1</v>
      </c>
      <c r="I370" s="265"/>
      <c r="J370" s="262"/>
      <c r="K370" s="262"/>
      <c r="L370" s="266"/>
      <c r="M370" s="267"/>
      <c r="N370" s="268"/>
      <c r="O370" s="268"/>
      <c r="P370" s="268"/>
      <c r="Q370" s="268"/>
      <c r="R370" s="268"/>
      <c r="S370" s="268"/>
      <c r="T370" s="269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0" t="s">
        <v>160</v>
      </c>
      <c r="AU370" s="270" t="s">
        <v>83</v>
      </c>
      <c r="AV370" s="15" t="s">
        <v>81</v>
      </c>
      <c r="AW370" s="15" t="s">
        <v>30</v>
      </c>
      <c r="AX370" s="15" t="s">
        <v>73</v>
      </c>
      <c r="AY370" s="270" t="s">
        <v>151</v>
      </c>
    </row>
    <row r="371" s="13" customFormat="1">
      <c r="A371" s="13"/>
      <c r="B371" s="239"/>
      <c r="C371" s="240"/>
      <c r="D371" s="234" t="s">
        <v>160</v>
      </c>
      <c r="E371" s="241" t="s">
        <v>1</v>
      </c>
      <c r="F371" s="242" t="s">
        <v>414</v>
      </c>
      <c r="G371" s="240"/>
      <c r="H371" s="243">
        <v>16.263999999999999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160</v>
      </c>
      <c r="AU371" s="249" t="s">
        <v>83</v>
      </c>
      <c r="AV371" s="13" t="s">
        <v>83</v>
      </c>
      <c r="AW371" s="13" t="s">
        <v>30</v>
      </c>
      <c r="AX371" s="13" t="s">
        <v>73</v>
      </c>
      <c r="AY371" s="249" t="s">
        <v>151</v>
      </c>
    </row>
    <row r="372" s="13" customFormat="1">
      <c r="A372" s="13"/>
      <c r="B372" s="239"/>
      <c r="C372" s="240"/>
      <c r="D372" s="234" t="s">
        <v>160</v>
      </c>
      <c r="E372" s="241" t="s">
        <v>1</v>
      </c>
      <c r="F372" s="242" t="s">
        <v>415</v>
      </c>
      <c r="G372" s="240"/>
      <c r="H372" s="243">
        <v>3.3919999999999999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160</v>
      </c>
      <c r="AU372" s="249" t="s">
        <v>83</v>
      </c>
      <c r="AV372" s="13" t="s">
        <v>83</v>
      </c>
      <c r="AW372" s="13" t="s">
        <v>30</v>
      </c>
      <c r="AX372" s="13" t="s">
        <v>73</v>
      </c>
      <c r="AY372" s="249" t="s">
        <v>151</v>
      </c>
    </row>
    <row r="373" s="14" customFormat="1">
      <c r="A373" s="14"/>
      <c r="B373" s="250"/>
      <c r="C373" s="251"/>
      <c r="D373" s="234" t="s">
        <v>160</v>
      </c>
      <c r="E373" s="252" t="s">
        <v>1</v>
      </c>
      <c r="F373" s="253" t="s">
        <v>162</v>
      </c>
      <c r="G373" s="251"/>
      <c r="H373" s="254">
        <v>19.655999999999999</v>
      </c>
      <c r="I373" s="255"/>
      <c r="J373" s="251"/>
      <c r="K373" s="251"/>
      <c r="L373" s="256"/>
      <c r="M373" s="257"/>
      <c r="N373" s="258"/>
      <c r="O373" s="258"/>
      <c r="P373" s="258"/>
      <c r="Q373" s="258"/>
      <c r="R373" s="258"/>
      <c r="S373" s="258"/>
      <c r="T373" s="25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0" t="s">
        <v>160</v>
      </c>
      <c r="AU373" s="260" t="s">
        <v>83</v>
      </c>
      <c r="AV373" s="14" t="s">
        <v>157</v>
      </c>
      <c r="AW373" s="14" t="s">
        <v>30</v>
      </c>
      <c r="AX373" s="14" t="s">
        <v>81</v>
      </c>
      <c r="AY373" s="260" t="s">
        <v>151</v>
      </c>
    </row>
    <row r="374" s="2" customFormat="1" ht="24.15" customHeight="1">
      <c r="A374" s="38"/>
      <c r="B374" s="39"/>
      <c r="C374" s="220" t="s">
        <v>416</v>
      </c>
      <c r="D374" s="220" t="s">
        <v>153</v>
      </c>
      <c r="E374" s="221" t="s">
        <v>417</v>
      </c>
      <c r="F374" s="222" t="s">
        <v>418</v>
      </c>
      <c r="G374" s="223" t="s">
        <v>348</v>
      </c>
      <c r="H374" s="224">
        <v>5</v>
      </c>
      <c r="I374" s="225"/>
      <c r="J374" s="226">
        <f>ROUND(I374*H374,2)</f>
        <v>0</v>
      </c>
      <c r="K374" s="227"/>
      <c r="L374" s="44"/>
      <c r="M374" s="228" t="s">
        <v>1</v>
      </c>
      <c r="N374" s="229" t="s">
        <v>40</v>
      </c>
      <c r="O374" s="92"/>
      <c r="P374" s="230">
        <f>O374*H374</f>
        <v>0</v>
      </c>
      <c r="Q374" s="230">
        <v>0.00040000000000000002</v>
      </c>
      <c r="R374" s="230">
        <f>Q374*H374</f>
        <v>0.002</v>
      </c>
      <c r="S374" s="230">
        <v>0</v>
      </c>
      <c r="T374" s="231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2" t="s">
        <v>157</v>
      </c>
      <c r="AT374" s="232" t="s">
        <v>153</v>
      </c>
      <c r="AU374" s="232" t="s">
        <v>83</v>
      </c>
      <c r="AY374" s="17" t="s">
        <v>151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7" t="s">
        <v>157</v>
      </c>
      <c r="BK374" s="233">
        <f>ROUND(I374*H374,2)</f>
        <v>0</v>
      </c>
      <c r="BL374" s="17" t="s">
        <v>157</v>
      </c>
      <c r="BM374" s="232" t="s">
        <v>419</v>
      </c>
    </row>
    <row r="375" s="2" customFormat="1">
      <c r="A375" s="38"/>
      <c r="B375" s="39"/>
      <c r="C375" s="40"/>
      <c r="D375" s="234" t="s">
        <v>159</v>
      </c>
      <c r="E375" s="40"/>
      <c r="F375" s="235" t="s">
        <v>418</v>
      </c>
      <c r="G375" s="40"/>
      <c r="H375" s="40"/>
      <c r="I375" s="236"/>
      <c r="J375" s="40"/>
      <c r="K375" s="40"/>
      <c r="L375" s="44"/>
      <c r="M375" s="237"/>
      <c r="N375" s="238"/>
      <c r="O375" s="92"/>
      <c r="P375" s="92"/>
      <c r="Q375" s="92"/>
      <c r="R375" s="92"/>
      <c r="S375" s="92"/>
      <c r="T375" s="93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159</v>
      </c>
      <c r="AU375" s="17" t="s">
        <v>83</v>
      </c>
    </row>
    <row r="376" s="2" customFormat="1" ht="16.5" customHeight="1">
      <c r="A376" s="38"/>
      <c r="B376" s="39"/>
      <c r="C376" s="272" t="s">
        <v>420</v>
      </c>
      <c r="D376" s="272" t="s">
        <v>387</v>
      </c>
      <c r="E376" s="273" t="s">
        <v>421</v>
      </c>
      <c r="F376" s="274" t="s">
        <v>422</v>
      </c>
      <c r="G376" s="275" t="s">
        <v>348</v>
      </c>
      <c r="H376" s="276">
        <v>5</v>
      </c>
      <c r="I376" s="277"/>
      <c r="J376" s="278">
        <f>ROUND(I376*H376,2)</f>
        <v>0</v>
      </c>
      <c r="K376" s="279"/>
      <c r="L376" s="280"/>
      <c r="M376" s="281" t="s">
        <v>1</v>
      </c>
      <c r="N376" s="282" t="s">
        <v>40</v>
      </c>
      <c r="O376" s="92"/>
      <c r="P376" s="230">
        <f>O376*H376</f>
        <v>0</v>
      </c>
      <c r="Q376" s="230">
        <v>0.096000000000000002</v>
      </c>
      <c r="R376" s="230">
        <f>Q376*H376</f>
        <v>0.47999999999999998</v>
      </c>
      <c r="S376" s="230">
        <v>0</v>
      </c>
      <c r="T376" s="231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2" t="s">
        <v>191</v>
      </c>
      <c r="AT376" s="232" t="s">
        <v>387</v>
      </c>
      <c r="AU376" s="232" t="s">
        <v>83</v>
      </c>
      <c r="AY376" s="17" t="s">
        <v>151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7" t="s">
        <v>157</v>
      </c>
      <c r="BK376" s="233">
        <f>ROUND(I376*H376,2)</f>
        <v>0</v>
      </c>
      <c r="BL376" s="17" t="s">
        <v>157</v>
      </c>
      <c r="BM376" s="232" t="s">
        <v>423</v>
      </c>
    </row>
    <row r="377" s="2" customFormat="1">
      <c r="A377" s="38"/>
      <c r="B377" s="39"/>
      <c r="C377" s="40"/>
      <c r="D377" s="234" t="s">
        <v>159</v>
      </c>
      <c r="E377" s="40"/>
      <c r="F377" s="235" t="s">
        <v>422</v>
      </c>
      <c r="G377" s="40"/>
      <c r="H377" s="40"/>
      <c r="I377" s="236"/>
      <c r="J377" s="40"/>
      <c r="K377" s="40"/>
      <c r="L377" s="44"/>
      <c r="M377" s="237"/>
      <c r="N377" s="238"/>
      <c r="O377" s="92"/>
      <c r="P377" s="92"/>
      <c r="Q377" s="92"/>
      <c r="R377" s="92"/>
      <c r="S377" s="92"/>
      <c r="T377" s="93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159</v>
      </c>
      <c r="AU377" s="17" t="s">
        <v>83</v>
      </c>
    </row>
    <row r="378" s="2" customFormat="1" ht="16.5" customHeight="1">
      <c r="A378" s="38"/>
      <c r="B378" s="39"/>
      <c r="C378" s="272" t="s">
        <v>424</v>
      </c>
      <c r="D378" s="272" t="s">
        <v>387</v>
      </c>
      <c r="E378" s="273" t="s">
        <v>425</v>
      </c>
      <c r="F378" s="274" t="s">
        <v>426</v>
      </c>
      <c r="G378" s="275" t="s">
        <v>348</v>
      </c>
      <c r="H378" s="276">
        <v>10</v>
      </c>
      <c r="I378" s="277"/>
      <c r="J378" s="278">
        <f>ROUND(I378*H378,2)</f>
        <v>0</v>
      </c>
      <c r="K378" s="279"/>
      <c r="L378" s="280"/>
      <c r="M378" s="281" t="s">
        <v>1</v>
      </c>
      <c r="N378" s="282" t="s">
        <v>40</v>
      </c>
      <c r="O378" s="92"/>
      <c r="P378" s="230">
        <f>O378*H378</f>
        <v>0</v>
      </c>
      <c r="Q378" s="230">
        <v>0.001</v>
      </c>
      <c r="R378" s="230">
        <f>Q378*H378</f>
        <v>0.01</v>
      </c>
      <c r="S378" s="230">
        <v>0</v>
      </c>
      <c r="T378" s="231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2" t="s">
        <v>191</v>
      </c>
      <c r="AT378" s="232" t="s">
        <v>387</v>
      </c>
      <c r="AU378" s="232" t="s">
        <v>83</v>
      </c>
      <c r="AY378" s="17" t="s">
        <v>151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7" t="s">
        <v>157</v>
      </c>
      <c r="BK378" s="233">
        <f>ROUND(I378*H378,2)</f>
        <v>0</v>
      </c>
      <c r="BL378" s="17" t="s">
        <v>157</v>
      </c>
      <c r="BM378" s="232" t="s">
        <v>427</v>
      </c>
    </row>
    <row r="379" s="2" customFormat="1">
      <c r="A379" s="38"/>
      <c r="B379" s="39"/>
      <c r="C379" s="40"/>
      <c r="D379" s="234" t="s">
        <v>159</v>
      </c>
      <c r="E379" s="40"/>
      <c r="F379" s="235" t="s">
        <v>426</v>
      </c>
      <c r="G379" s="40"/>
      <c r="H379" s="40"/>
      <c r="I379" s="236"/>
      <c r="J379" s="40"/>
      <c r="K379" s="40"/>
      <c r="L379" s="44"/>
      <c r="M379" s="237"/>
      <c r="N379" s="238"/>
      <c r="O379" s="92"/>
      <c r="P379" s="92"/>
      <c r="Q379" s="92"/>
      <c r="R379" s="92"/>
      <c r="S379" s="92"/>
      <c r="T379" s="93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159</v>
      </c>
      <c r="AU379" s="17" t="s">
        <v>83</v>
      </c>
    </row>
    <row r="380" s="2" customFormat="1" ht="24.15" customHeight="1">
      <c r="A380" s="38"/>
      <c r="B380" s="39"/>
      <c r="C380" s="220" t="s">
        <v>428</v>
      </c>
      <c r="D380" s="220" t="s">
        <v>153</v>
      </c>
      <c r="E380" s="221" t="s">
        <v>429</v>
      </c>
      <c r="F380" s="222" t="s">
        <v>430</v>
      </c>
      <c r="G380" s="223" t="s">
        <v>184</v>
      </c>
      <c r="H380" s="224">
        <v>15</v>
      </c>
      <c r="I380" s="225"/>
      <c r="J380" s="226">
        <f>ROUND(I380*H380,2)</f>
        <v>0</v>
      </c>
      <c r="K380" s="227"/>
      <c r="L380" s="44"/>
      <c r="M380" s="228" t="s">
        <v>1</v>
      </c>
      <c r="N380" s="229" t="s">
        <v>40</v>
      </c>
      <c r="O380" s="92"/>
      <c r="P380" s="230">
        <f>O380*H380</f>
        <v>0</v>
      </c>
      <c r="Q380" s="230">
        <v>0</v>
      </c>
      <c r="R380" s="230">
        <f>Q380*H380</f>
        <v>0</v>
      </c>
      <c r="S380" s="230">
        <v>0</v>
      </c>
      <c r="T380" s="231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2" t="s">
        <v>157</v>
      </c>
      <c r="AT380" s="232" t="s">
        <v>153</v>
      </c>
      <c r="AU380" s="232" t="s">
        <v>83</v>
      </c>
      <c r="AY380" s="17" t="s">
        <v>151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7" t="s">
        <v>157</v>
      </c>
      <c r="BK380" s="233">
        <f>ROUND(I380*H380,2)</f>
        <v>0</v>
      </c>
      <c r="BL380" s="17" t="s">
        <v>157</v>
      </c>
      <c r="BM380" s="232" t="s">
        <v>431</v>
      </c>
    </row>
    <row r="381" s="2" customFormat="1">
      <c r="A381" s="38"/>
      <c r="B381" s="39"/>
      <c r="C381" s="40"/>
      <c r="D381" s="234" t="s">
        <v>159</v>
      </c>
      <c r="E381" s="40"/>
      <c r="F381" s="235" t="s">
        <v>430</v>
      </c>
      <c r="G381" s="40"/>
      <c r="H381" s="40"/>
      <c r="I381" s="236"/>
      <c r="J381" s="40"/>
      <c r="K381" s="40"/>
      <c r="L381" s="44"/>
      <c r="M381" s="237"/>
      <c r="N381" s="238"/>
      <c r="O381" s="92"/>
      <c r="P381" s="92"/>
      <c r="Q381" s="92"/>
      <c r="R381" s="92"/>
      <c r="S381" s="92"/>
      <c r="T381" s="93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159</v>
      </c>
      <c r="AU381" s="17" t="s">
        <v>83</v>
      </c>
    </row>
    <row r="382" s="2" customFormat="1" ht="24.15" customHeight="1">
      <c r="A382" s="38"/>
      <c r="B382" s="39"/>
      <c r="C382" s="272" t="s">
        <v>432</v>
      </c>
      <c r="D382" s="272" t="s">
        <v>387</v>
      </c>
      <c r="E382" s="273" t="s">
        <v>433</v>
      </c>
      <c r="F382" s="274" t="s">
        <v>434</v>
      </c>
      <c r="G382" s="275" t="s">
        <v>184</v>
      </c>
      <c r="H382" s="276">
        <v>15.449999999999999</v>
      </c>
      <c r="I382" s="277"/>
      <c r="J382" s="278">
        <f>ROUND(I382*H382,2)</f>
        <v>0</v>
      </c>
      <c r="K382" s="279"/>
      <c r="L382" s="280"/>
      <c r="M382" s="281" t="s">
        <v>1</v>
      </c>
      <c r="N382" s="282" t="s">
        <v>40</v>
      </c>
      <c r="O382" s="92"/>
      <c r="P382" s="230">
        <f>O382*H382</f>
        <v>0</v>
      </c>
      <c r="Q382" s="230">
        <v>0.0011999999999999999</v>
      </c>
      <c r="R382" s="230">
        <f>Q382*H382</f>
        <v>0.018539999999999997</v>
      </c>
      <c r="S382" s="230">
        <v>0</v>
      </c>
      <c r="T382" s="231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2" t="s">
        <v>191</v>
      </c>
      <c r="AT382" s="232" t="s">
        <v>387</v>
      </c>
      <c r="AU382" s="232" t="s">
        <v>83</v>
      </c>
      <c r="AY382" s="17" t="s">
        <v>151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7" t="s">
        <v>157</v>
      </c>
      <c r="BK382" s="233">
        <f>ROUND(I382*H382,2)</f>
        <v>0</v>
      </c>
      <c r="BL382" s="17" t="s">
        <v>157</v>
      </c>
      <c r="BM382" s="232" t="s">
        <v>435</v>
      </c>
    </row>
    <row r="383" s="2" customFormat="1">
      <c r="A383" s="38"/>
      <c r="B383" s="39"/>
      <c r="C383" s="40"/>
      <c r="D383" s="234" t="s">
        <v>159</v>
      </c>
      <c r="E383" s="40"/>
      <c r="F383" s="235" t="s">
        <v>434</v>
      </c>
      <c r="G383" s="40"/>
      <c r="H383" s="40"/>
      <c r="I383" s="236"/>
      <c r="J383" s="40"/>
      <c r="K383" s="40"/>
      <c r="L383" s="44"/>
      <c r="M383" s="237"/>
      <c r="N383" s="238"/>
      <c r="O383" s="92"/>
      <c r="P383" s="92"/>
      <c r="Q383" s="92"/>
      <c r="R383" s="92"/>
      <c r="S383" s="92"/>
      <c r="T383" s="93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159</v>
      </c>
      <c r="AU383" s="17" t="s">
        <v>83</v>
      </c>
    </row>
    <row r="384" s="13" customFormat="1">
      <c r="A384" s="13"/>
      <c r="B384" s="239"/>
      <c r="C384" s="240"/>
      <c r="D384" s="234" t="s">
        <v>160</v>
      </c>
      <c r="E384" s="241" t="s">
        <v>1</v>
      </c>
      <c r="F384" s="242" t="s">
        <v>436</v>
      </c>
      <c r="G384" s="240"/>
      <c r="H384" s="243">
        <v>15.449999999999999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160</v>
      </c>
      <c r="AU384" s="249" t="s">
        <v>83</v>
      </c>
      <c r="AV384" s="13" t="s">
        <v>83</v>
      </c>
      <c r="AW384" s="13" t="s">
        <v>30</v>
      </c>
      <c r="AX384" s="13" t="s">
        <v>73</v>
      </c>
      <c r="AY384" s="249" t="s">
        <v>151</v>
      </c>
    </row>
    <row r="385" s="14" customFormat="1">
      <c r="A385" s="14"/>
      <c r="B385" s="250"/>
      <c r="C385" s="251"/>
      <c r="D385" s="234" t="s">
        <v>160</v>
      </c>
      <c r="E385" s="252" t="s">
        <v>1</v>
      </c>
      <c r="F385" s="253" t="s">
        <v>162</v>
      </c>
      <c r="G385" s="251"/>
      <c r="H385" s="254">
        <v>15.449999999999999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0" t="s">
        <v>160</v>
      </c>
      <c r="AU385" s="260" t="s">
        <v>83</v>
      </c>
      <c r="AV385" s="14" t="s">
        <v>157</v>
      </c>
      <c r="AW385" s="14" t="s">
        <v>30</v>
      </c>
      <c r="AX385" s="14" t="s">
        <v>81</v>
      </c>
      <c r="AY385" s="260" t="s">
        <v>151</v>
      </c>
    </row>
    <row r="386" s="2" customFormat="1" ht="16.5" customHeight="1">
      <c r="A386" s="38"/>
      <c r="B386" s="39"/>
      <c r="C386" s="272" t="s">
        <v>437</v>
      </c>
      <c r="D386" s="272" t="s">
        <v>387</v>
      </c>
      <c r="E386" s="273" t="s">
        <v>438</v>
      </c>
      <c r="F386" s="274" t="s">
        <v>439</v>
      </c>
      <c r="G386" s="275" t="s">
        <v>184</v>
      </c>
      <c r="H386" s="276">
        <v>31.5</v>
      </c>
      <c r="I386" s="277"/>
      <c r="J386" s="278">
        <f>ROUND(I386*H386,2)</f>
        <v>0</v>
      </c>
      <c r="K386" s="279"/>
      <c r="L386" s="280"/>
      <c r="M386" s="281" t="s">
        <v>1</v>
      </c>
      <c r="N386" s="282" t="s">
        <v>40</v>
      </c>
      <c r="O386" s="92"/>
      <c r="P386" s="230">
        <f>O386*H386</f>
        <v>0</v>
      </c>
      <c r="Q386" s="230">
        <v>4.0000000000000003E-05</v>
      </c>
      <c r="R386" s="230">
        <f>Q386*H386</f>
        <v>0.0012600000000000001</v>
      </c>
      <c r="S386" s="230">
        <v>0</v>
      </c>
      <c r="T386" s="231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2" t="s">
        <v>191</v>
      </c>
      <c r="AT386" s="232" t="s">
        <v>387</v>
      </c>
      <c r="AU386" s="232" t="s">
        <v>83</v>
      </c>
      <c r="AY386" s="17" t="s">
        <v>151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7" t="s">
        <v>157</v>
      </c>
      <c r="BK386" s="233">
        <f>ROUND(I386*H386,2)</f>
        <v>0</v>
      </c>
      <c r="BL386" s="17" t="s">
        <v>157</v>
      </c>
      <c r="BM386" s="232" t="s">
        <v>440</v>
      </c>
    </row>
    <row r="387" s="2" customFormat="1">
      <c r="A387" s="38"/>
      <c r="B387" s="39"/>
      <c r="C387" s="40"/>
      <c r="D387" s="234" t="s">
        <v>159</v>
      </c>
      <c r="E387" s="40"/>
      <c r="F387" s="235" t="s">
        <v>439</v>
      </c>
      <c r="G387" s="40"/>
      <c r="H387" s="40"/>
      <c r="I387" s="236"/>
      <c r="J387" s="40"/>
      <c r="K387" s="40"/>
      <c r="L387" s="44"/>
      <c r="M387" s="237"/>
      <c r="N387" s="238"/>
      <c r="O387" s="92"/>
      <c r="P387" s="92"/>
      <c r="Q387" s="92"/>
      <c r="R387" s="92"/>
      <c r="S387" s="92"/>
      <c r="T387" s="93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159</v>
      </c>
      <c r="AU387" s="17" t="s">
        <v>83</v>
      </c>
    </row>
    <row r="388" s="13" customFormat="1">
      <c r="A388" s="13"/>
      <c r="B388" s="239"/>
      <c r="C388" s="240"/>
      <c r="D388" s="234" t="s">
        <v>160</v>
      </c>
      <c r="E388" s="241" t="s">
        <v>1</v>
      </c>
      <c r="F388" s="242" t="s">
        <v>441</v>
      </c>
      <c r="G388" s="240"/>
      <c r="H388" s="243">
        <v>31.5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160</v>
      </c>
      <c r="AU388" s="249" t="s">
        <v>83</v>
      </c>
      <c r="AV388" s="13" t="s">
        <v>83</v>
      </c>
      <c r="AW388" s="13" t="s">
        <v>30</v>
      </c>
      <c r="AX388" s="13" t="s">
        <v>73</v>
      </c>
      <c r="AY388" s="249" t="s">
        <v>151</v>
      </c>
    </row>
    <row r="389" s="14" customFormat="1">
      <c r="A389" s="14"/>
      <c r="B389" s="250"/>
      <c r="C389" s="251"/>
      <c r="D389" s="234" t="s">
        <v>160</v>
      </c>
      <c r="E389" s="252" t="s">
        <v>1</v>
      </c>
      <c r="F389" s="253" t="s">
        <v>162</v>
      </c>
      <c r="G389" s="251"/>
      <c r="H389" s="254">
        <v>31.5</v>
      </c>
      <c r="I389" s="255"/>
      <c r="J389" s="251"/>
      <c r="K389" s="251"/>
      <c r="L389" s="256"/>
      <c r="M389" s="257"/>
      <c r="N389" s="258"/>
      <c r="O389" s="258"/>
      <c r="P389" s="258"/>
      <c r="Q389" s="258"/>
      <c r="R389" s="258"/>
      <c r="S389" s="258"/>
      <c r="T389" s="25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0" t="s">
        <v>160</v>
      </c>
      <c r="AU389" s="260" t="s">
        <v>83</v>
      </c>
      <c r="AV389" s="14" t="s">
        <v>157</v>
      </c>
      <c r="AW389" s="14" t="s">
        <v>30</v>
      </c>
      <c r="AX389" s="14" t="s">
        <v>81</v>
      </c>
      <c r="AY389" s="260" t="s">
        <v>151</v>
      </c>
    </row>
    <row r="390" s="12" customFormat="1" ht="22.8" customHeight="1">
      <c r="A390" s="12"/>
      <c r="B390" s="204"/>
      <c r="C390" s="205"/>
      <c r="D390" s="206" t="s">
        <v>72</v>
      </c>
      <c r="E390" s="218" t="s">
        <v>157</v>
      </c>
      <c r="F390" s="218" t="s">
        <v>442</v>
      </c>
      <c r="G390" s="205"/>
      <c r="H390" s="205"/>
      <c r="I390" s="208"/>
      <c r="J390" s="219">
        <f>BK390</f>
        <v>0</v>
      </c>
      <c r="K390" s="205"/>
      <c r="L390" s="210"/>
      <c r="M390" s="211"/>
      <c r="N390" s="212"/>
      <c r="O390" s="212"/>
      <c r="P390" s="213">
        <f>SUM(P391:P441)</f>
        <v>0</v>
      </c>
      <c r="Q390" s="212"/>
      <c r="R390" s="213">
        <f>SUM(R391:R441)</f>
        <v>75.126824589999998</v>
      </c>
      <c r="S390" s="212"/>
      <c r="T390" s="214">
        <f>SUM(T391:T441)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5" t="s">
        <v>81</v>
      </c>
      <c r="AT390" s="216" t="s">
        <v>72</v>
      </c>
      <c r="AU390" s="216" t="s">
        <v>81</v>
      </c>
      <c r="AY390" s="215" t="s">
        <v>151</v>
      </c>
      <c r="BK390" s="217">
        <f>SUM(BK391:BK441)</f>
        <v>0</v>
      </c>
    </row>
    <row r="391" s="2" customFormat="1" ht="16.5" customHeight="1">
      <c r="A391" s="38"/>
      <c r="B391" s="39"/>
      <c r="C391" s="220" t="s">
        <v>443</v>
      </c>
      <c r="D391" s="220" t="s">
        <v>153</v>
      </c>
      <c r="E391" s="221" t="s">
        <v>444</v>
      </c>
      <c r="F391" s="222" t="s">
        <v>445</v>
      </c>
      <c r="G391" s="223" t="s">
        <v>194</v>
      </c>
      <c r="H391" s="224">
        <v>1.266</v>
      </c>
      <c r="I391" s="225"/>
      <c r="J391" s="226">
        <f>ROUND(I391*H391,2)</f>
        <v>0</v>
      </c>
      <c r="K391" s="227"/>
      <c r="L391" s="44"/>
      <c r="M391" s="228" t="s">
        <v>1</v>
      </c>
      <c r="N391" s="229" t="s">
        <v>40</v>
      </c>
      <c r="O391" s="92"/>
      <c r="P391" s="230">
        <f>O391*H391</f>
        <v>0</v>
      </c>
      <c r="Q391" s="230">
        <v>2.5019800000000001</v>
      </c>
      <c r="R391" s="230">
        <f>Q391*H391</f>
        <v>3.1675066800000002</v>
      </c>
      <c r="S391" s="230">
        <v>0</v>
      </c>
      <c r="T391" s="231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2" t="s">
        <v>157</v>
      </c>
      <c r="AT391" s="232" t="s">
        <v>153</v>
      </c>
      <c r="AU391" s="232" t="s">
        <v>83</v>
      </c>
      <c r="AY391" s="17" t="s">
        <v>151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7" t="s">
        <v>157</v>
      </c>
      <c r="BK391" s="233">
        <f>ROUND(I391*H391,2)</f>
        <v>0</v>
      </c>
      <c r="BL391" s="17" t="s">
        <v>157</v>
      </c>
      <c r="BM391" s="232" t="s">
        <v>446</v>
      </c>
    </row>
    <row r="392" s="2" customFormat="1">
      <c r="A392" s="38"/>
      <c r="B392" s="39"/>
      <c r="C392" s="40"/>
      <c r="D392" s="234" t="s">
        <v>159</v>
      </c>
      <c r="E392" s="40"/>
      <c r="F392" s="235" t="s">
        <v>445</v>
      </c>
      <c r="G392" s="40"/>
      <c r="H392" s="40"/>
      <c r="I392" s="236"/>
      <c r="J392" s="40"/>
      <c r="K392" s="40"/>
      <c r="L392" s="44"/>
      <c r="M392" s="237"/>
      <c r="N392" s="238"/>
      <c r="O392" s="92"/>
      <c r="P392" s="92"/>
      <c r="Q392" s="92"/>
      <c r="R392" s="92"/>
      <c r="S392" s="92"/>
      <c r="T392" s="93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159</v>
      </c>
      <c r="AU392" s="17" t="s">
        <v>83</v>
      </c>
    </row>
    <row r="393" s="15" customFormat="1">
      <c r="A393" s="15"/>
      <c r="B393" s="261"/>
      <c r="C393" s="262"/>
      <c r="D393" s="234" t="s">
        <v>160</v>
      </c>
      <c r="E393" s="263" t="s">
        <v>1</v>
      </c>
      <c r="F393" s="264" t="s">
        <v>447</v>
      </c>
      <c r="G393" s="262"/>
      <c r="H393" s="263" t="s">
        <v>1</v>
      </c>
      <c r="I393" s="265"/>
      <c r="J393" s="262"/>
      <c r="K393" s="262"/>
      <c r="L393" s="266"/>
      <c r="M393" s="267"/>
      <c r="N393" s="268"/>
      <c r="O393" s="268"/>
      <c r="P393" s="268"/>
      <c r="Q393" s="268"/>
      <c r="R393" s="268"/>
      <c r="S393" s="268"/>
      <c r="T393" s="269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0" t="s">
        <v>160</v>
      </c>
      <c r="AU393" s="270" t="s">
        <v>83</v>
      </c>
      <c r="AV393" s="15" t="s">
        <v>81</v>
      </c>
      <c r="AW393" s="15" t="s">
        <v>30</v>
      </c>
      <c r="AX393" s="15" t="s">
        <v>73</v>
      </c>
      <c r="AY393" s="270" t="s">
        <v>151</v>
      </c>
    </row>
    <row r="394" s="13" customFormat="1">
      <c r="A394" s="13"/>
      <c r="B394" s="239"/>
      <c r="C394" s="240"/>
      <c r="D394" s="234" t="s">
        <v>160</v>
      </c>
      <c r="E394" s="241" t="s">
        <v>1</v>
      </c>
      <c r="F394" s="242" t="s">
        <v>448</v>
      </c>
      <c r="G394" s="240"/>
      <c r="H394" s="243">
        <v>0.050000000000000003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160</v>
      </c>
      <c r="AU394" s="249" t="s">
        <v>83</v>
      </c>
      <c r="AV394" s="13" t="s">
        <v>83</v>
      </c>
      <c r="AW394" s="13" t="s">
        <v>30</v>
      </c>
      <c r="AX394" s="13" t="s">
        <v>73</v>
      </c>
      <c r="AY394" s="249" t="s">
        <v>151</v>
      </c>
    </row>
    <row r="395" s="15" customFormat="1">
      <c r="A395" s="15"/>
      <c r="B395" s="261"/>
      <c r="C395" s="262"/>
      <c r="D395" s="234" t="s">
        <v>160</v>
      </c>
      <c r="E395" s="263" t="s">
        <v>1</v>
      </c>
      <c r="F395" s="264" t="s">
        <v>449</v>
      </c>
      <c r="G395" s="262"/>
      <c r="H395" s="263" t="s">
        <v>1</v>
      </c>
      <c r="I395" s="265"/>
      <c r="J395" s="262"/>
      <c r="K395" s="262"/>
      <c r="L395" s="266"/>
      <c r="M395" s="267"/>
      <c r="N395" s="268"/>
      <c r="O395" s="268"/>
      <c r="P395" s="268"/>
      <c r="Q395" s="268"/>
      <c r="R395" s="268"/>
      <c r="S395" s="268"/>
      <c r="T395" s="269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0" t="s">
        <v>160</v>
      </c>
      <c r="AU395" s="270" t="s">
        <v>83</v>
      </c>
      <c r="AV395" s="15" t="s">
        <v>81</v>
      </c>
      <c r="AW395" s="15" t="s">
        <v>30</v>
      </c>
      <c r="AX395" s="15" t="s">
        <v>73</v>
      </c>
      <c r="AY395" s="270" t="s">
        <v>151</v>
      </c>
    </row>
    <row r="396" s="13" customFormat="1">
      <c r="A396" s="13"/>
      <c r="B396" s="239"/>
      <c r="C396" s="240"/>
      <c r="D396" s="234" t="s">
        <v>160</v>
      </c>
      <c r="E396" s="241" t="s">
        <v>1</v>
      </c>
      <c r="F396" s="242" t="s">
        <v>450</v>
      </c>
      <c r="G396" s="240"/>
      <c r="H396" s="243">
        <v>0.078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160</v>
      </c>
      <c r="AU396" s="249" t="s">
        <v>83</v>
      </c>
      <c r="AV396" s="13" t="s">
        <v>83</v>
      </c>
      <c r="AW396" s="13" t="s">
        <v>30</v>
      </c>
      <c r="AX396" s="13" t="s">
        <v>73</v>
      </c>
      <c r="AY396" s="249" t="s">
        <v>151</v>
      </c>
    </row>
    <row r="397" s="13" customFormat="1">
      <c r="A397" s="13"/>
      <c r="B397" s="239"/>
      <c r="C397" s="240"/>
      <c r="D397" s="234" t="s">
        <v>160</v>
      </c>
      <c r="E397" s="241" t="s">
        <v>1</v>
      </c>
      <c r="F397" s="242" t="s">
        <v>451</v>
      </c>
      <c r="G397" s="240"/>
      <c r="H397" s="243">
        <v>1.1379999999999999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160</v>
      </c>
      <c r="AU397" s="249" t="s">
        <v>83</v>
      </c>
      <c r="AV397" s="13" t="s">
        <v>83</v>
      </c>
      <c r="AW397" s="13" t="s">
        <v>30</v>
      </c>
      <c r="AX397" s="13" t="s">
        <v>73</v>
      </c>
      <c r="AY397" s="249" t="s">
        <v>151</v>
      </c>
    </row>
    <row r="398" s="14" customFormat="1">
      <c r="A398" s="14"/>
      <c r="B398" s="250"/>
      <c r="C398" s="251"/>
      <c r="D398" s="234" t="s">
        <v>160</v>
      </c>
      <c r="E398" s="252" t="s">
        <v>1</v>
      </c>
      <c r="F398" s="253" t="s">
        <v>162</v>
      </c>
      <c r="G398" s="251"/>
      <c r="H398" s="254">
        <v>1.266</v>
      </c>
      <c r="I398" s="255"/>
      <c r="J398" s="251"/>
      <c r="K398" s="251"/>
      <c r="L398" s="256"/>
      <c r="M398" s="257"/>
      <c r="N398" s="258"/>
      <c r="O398" s="258"/>
      <c r="P398" s="258"/>
      <c r="Q398" s="258"/>
      <c r="R398" s="258"/>
      <c r="S398" s="258"/>
      <c r="T398" s="25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0" t="s">
        <v>160</v>
      </c>
      <c r="AU398" s="260" t="s">
        <v>83</v>
      </c>
      <c r="AV398" s="14" t="s">
        <v>157</v>
      </c>
      <c r="AW398" s="14" t="s">
        <v>30</v>
      </c>
      <c r="AX398" s="14" t="s">
        <v>81</v>
      </c>
      <c r="AY398" s="260" t="s">
        <v>151</v>
      </c>
    </row>
    <row r="399" s="2" customFormat="1" ht="16.5" customHeight="1">
      <c r="A399" s="38"/>
      <c r="B399" s="39"/>
      <c r="C399" s="220" t="s">
        <v>452</v>
      </c>
      <c r="D399" s="220" t="s">
        <v>153</v>
      </c>
      <c r="E399" s="221" t="s">
        <v>453</v>
      </c>
      <c r="F399" s="222" t="s">
        <v>454</v>
      </c>
      <c r="G399" s="223" t="s">
        <v>156</v>
      </c>
      <c r="H399" s="224">
        <v>14.43</v>
      </c>
      <c r="I399" s="225"/>
      <c r="J399" s="226">
        <f>ROUND(I399*H399,2)</f>
        <v>0</v>
      </c>
      <c r="K399" s="227"/>
      <c r="L399" s="44"/>
      <c r="M399" s="228" t="s">
        <v>1</v>
      </c>
      <c r="N399" s="229" t="s">
        <v>40</v>
      </c>
      <c r="O399" s="92"/>
      <c r="P399" s="230">
        <f>O399*H399</f>
        <v>0</v>
      </c>
      <c r="Q399" s="230">
        <v>0.0057600000000000004</v>
      </c>
      <c r="R399" s="230">
        <f>Q399*H399</f>
        <v>0.083116800000000005</v>
      </c>
      <c r="S399" s="230">
        <v>0</v>
      </c>
      <c r="T399" s="231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2" t="s">
        <v>157</v>
      </c>
      <c r="AT399" s="232" t="s">
        <v>153</v>
      </c>
      <c r="AU399" s="232" t="s">
        <v>83</v>
      </c>
      <c r="AY399" s="17" t="s">
        <v>151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7" t="s">
        <v>157</v>
      </c>
      <c r="BK399" s="233">
        <f>ROUND(I399*H399,2)</f>
        <v>0</v>
      </c>
      <c r="BL399" s="17" t="s">
        <v>157</v>
      </c>
      <c r="BM399" s="232" t="s">
        <v>455</v>
      </c>
    </row>
    <row r="400" s="2" customFormat="1">
      <c r="A400" s="38"/>
      <c r="B400" s="39"/>
      <c r="C400" s="40"/>
      <c r="D400" s="234" t="s">
        <v>159</v>
      </c>
      <c r="E400" s="40"/>
      <c r="F400" s="235" t="s">
        <v>454</v>
      </c>
      <c r="G400" s="40"/>
      <c r="H400" s="40"/>
      <c r="I400" s="236"/>
      <c r="J400" s="40"/>
      <c r="K400" s="40"/>
      <c r="L400" s="44"/>
      <c r="M400" s="237"/>
      <c r="N400" s="238"/>
      <c r="O400" s="92"/>
      <c r="P400" s="92"/>
      <c r="Q400" s="92"/>
      <c r="R400" s="92"/>
      <c r="S400" s="92"/>
      <c r="T400" s="93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159</v>
      </c>
      <c r="AU400" s="17" t="s">
        <v>83</v>
      </c>
    </row>
    <row r="401" s="13" customFormat="1">
      <c r="A401" s="13"/>
      <c r="B401" s="239"/>
      <c r="C401" s="240"/>
      <c r="D401" s="234" t="s">
        <v>160</v>
      </c>
      <c r="E401" s="241" t="s">
        <v>1</v>
      </c>
      <c r="F401" s="242" t="s">
        <v>456</v>
      </c>
      <c r="G401" s="240"/>
      <c r="H401" s="243">
        <v>0.80000000000000004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160</v>
      </c>
      <c r="AU401" s="249" t="s">
        <v>83</v>
      </c>
      <c r="AV401" s="13" t="s">
        <v>83</v>
      </c>
      <c r="AW401" s="13" t="s">
        <v>30</v>
      </c>
      <c r="AX401" s="13" t="s">
        <v>73</v>
      </c>
      <c r="AY401" s="249" t="s">
        <v>151</v>
      </c>
    </row>
    <row r="402" s="15" customFormat="1">
      <c r="A402" s="15"/>
      <c r="B402" s="261"/>
      <c r="C402" s="262"/>
      <c r="D402" s="234" t="s">
        <v>160</v>
      </c>
      <c r="E402" s="263" t="s">
        <v>1</v>
      </c>
      <c r="F402" s="264" t="s">
        <v>449</v>
      </c>
      <c r="G402" s="262"/>
      <c r="H402" s="263" t="s">
        <v>1</v>
      </c>
      <c r="I402" s="265"/>
      <c r="J402" s="262"/>
      <c r="K402" s="262"/>
      <c r="L402" s="266"/>
      <c r="M402" s="267"/>
      <c r="N402" s="268"/>
      <c r="O402" s="268"/>
      <c r="P402" s="268"/>
      <c r="Q402" s="268"/>
      <c r="R402" s="268"/>
      <c r="S402" s="268"/>
      <c r="T402" s="269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0" t="s">
        <v>160</v>
      </c>
      <c r="AU402" s="270" t="s">
        <v>83</v>
      </c>
      <c r="AV402" s="15" t="s">
        <v>81</v>
      </c>
      <c r="AW402" s="15" t="s">
        <v>30</v>
      </c>
      <c r="AX402" s="15" t="s">
        <v>73</v>
      </c>
      <c r="AY402" s="270" t="s">
        <v>151</v>
      </c>
    </row>
    <row r="403" s="13" customFormat="1">
      <c r="A403" s="13"/>
      <c r="B403" s="239"/>
      <c r="C403" s="240"/>
      <c r="D403" s="234" t="s">
        <v>160</v>
      </c>
      <c r="E403" s="241" t="s">
        <v>1</v>
      </c>
      <c r="F403" s="242" t="s">
        <v>457</v>
      </c>
      <c r="G403" s="240"/>
      <c r="H403" s="243">
        <v>0.89000000000000001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160</v>
      </c>
      <c r="AU403" s="249" t="s">
        <v>83</v>
      </c>
      <c r="AV403" s="13" t="s">
        <v>83</v>
      </c>
      <c r="AW403" s="13" t="s">
        <v>30</v>
      </c>
      <c r="AX403" s="13" t="s">
        <v>73</v>
      </c>
      <c r="AY403" s="249" t="s">
        <v>151</v>
      </c>
    </row>
    <row r="404" s="13" customFormat="1">
      <c r="A404" s="13"/>
      <c r="B404" s="239"/>
      <c r="C404" s="240"/>
      <c r="D404" s="234" t="s">
        <v>160</v>
      </c>
      <c r="E404" s="241" t="s">
        <v>1</v>
      </c>
      <c r="F404" s="242" t="s">
        <v>458</v>
      </c>
      <c r="G404" s="240"/>
      <c r="H404" s="243">
        <v>12.74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160</v>
      </c>
      <c r="AU404" s="249" t="s">
        <v>83</v>
      </c>
      <c r="AV404" s="13" t="s">
        <v>83</v>
      </c>
      <c r="AW404" s="13" t="s">
        <v>30</v>
      </c>
      <c r="AX404" s="13" t="s">
        <v>73</v>
      </c>
      <c r="AY404" s="249" t="s">
        <v>151</v>
      </c>
    </row>
    <row r="405" s="14" customFormat="1">
      <c r="A405" s="14"/>
      <c r="B405" s="250"/>
      <c r="C405" s="251"/>
      <c r="D405" s="234" t="s">
        <v>160</v>
      </c>
      <c r="E405" s="252" t="s">
        <v>1</v>
      </c>
      <c r="F405" s="253" t="s">
        <v>162</v>
      </c>
      <c r="G405" s="251"/>
      <c r="H405" s="254">
        <v>14.43</v>
      </c>
      <c r="I405" s="255"/>
      <c r="J405" s="251"/>
      <c r="K405" s="251"/>
      <c r="L405" s="256"/>
      <c r="M405" s="257"/>
      <c r="N405" s="258"/>
      <c r="O405" s="258"/>
      <c r="P405" s="258"/>
      <c r="Q405" s="258"/>
      <c r="R405" s="258"/>
      <c r="S405" s="258"/>
      <c r="T405" s="25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0" t="s">
        <v>160</v>
      </c>
      <c r="AU405" s="260" t="s">
        <v>83</v>
      </c>
      <c r="AV405" s="14" t="s">
        <v>157</v>
      </c>
      <c r="AW405" s="14" t="s">
        <v>30</v>
      </c>
      <c r="AX405" s="14" t="s">
        <v>81</v>
      </c>
      <c r="AY405" s="260" t="s">
        <v>151</v>
      </c>
    </row>
    <row r="406" s="2" customFormat="1" ht="16.5" customHeight="1">
      <c r="A406" s="38"/>
      <c r="B406" s="39"/>
      <c r="C406" s="220" t="s">
        <v>459</v>
      </c>
      <c r="D406" s="220" t="s">
        <v>153</v>
      </c>
      <c r="E406" s="221" t="s">
        <v>460</v>
      </c>
      <c r="F406" s="222" t="s">
        <v>461</v>
      </c>
      <c r="G406" s="223" t="s">
        <v>156</v>
      </c>
      <c r="H406" s="224">
        <v>14.43</v>
      </c>
      <c r="I406" s="225"/>
      <c r="J406" s="226">
        <f>ROUND(I406*H406,2)</f>
        <v>0</v>
      </c>
      <c r="K406" s="227"/>
      <c r="L406" s="44"/>
      <c r="M406" s="228" t="s">
        <v>1</v>
      </c>
      <c r="N406" s="229" t="s">
        <v>40</v>
      </c>
      <c r="O406" s="92"/>
      <c r="P406" s="230">
        <f>O406*H406</f>
        <v>0</v>
      </c>
      <c r="Q406" s="230">
        <v>0</v>
      </c>
      <c r="R406" s="230">
        <f>Q406*H406</f>
        <v>0</v>
      </c>
      <c r="S406" s="230">
        <v>0</v>
      </c>
      <c r="T406" s="231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2" t="s">
        <v>157</v>
      </c>
      <c r="AT406" s="232" t="s">
        <v>153</v>
      </c>
      <c r="AU406" s="232" t="s">
        <v>83</v>
      </c>
      <c r="AY406" s="17" t="s">
        <v>151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7" t="s">
        <v>157</v>
      </c>
      <c r="BK406" s="233">
        <f>ROUND(I406*H406,2)</f>
        <v>0</v>
      </c>
      <c r="BL406" s="17" t="s">
        <v>157</v>
      </c>
      <c r="BM406" s="232" t="s">
        <v>462</v>
      </c>
    </row>
    <row r="407" s="2" customFormat="1">
      <c r="A407" s="38"/>
      <c r="B407" s="39"/>
      <c r="C407" s="40"/>
      <c r="D407" s="234" t="s">
        <v>159</v>
      </c>
      <c r="E407" s="40"/>
      <c r="F407" s="235" t="s">
        <v>461</v>
      </c>
      <c r="G407" s="40"/>
      <c r="H407" s="40"/>
      <c r="I407" s="236"/>
      <c r="J407" s="40"/>
      <c r="K407" s="40"/>
      <c r="L407" s="44"/>
      <c r="M407" s="237"/>
      <c r="N407" s="238"/>
      <c r="O407" s="92"/>
      <c r="P407" s="92"/>
      <c r="Q407" s="92"/>
      <c r="R407" s="92"/>
      <c r="S407" s="92"/>
      <c r="T407" s="93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159</v>
      </c>
      <c r="AU407" s="17" t="s">
        <v>83</v>
      </c>
    </row>
    <row r="408" s="2" customFormat="1" ht="24.15" customHeight="1">
      <c r="A408" s="38"/>
      <c r="B408" s="39"/>
      <c r="C408" s="220" t="s">
        <v>463</v>
      </c>
      <c r="D408" s="220" t="s">
        <v>153</v>
      </c>
      <c r="E408" s="221" t="s">
        <v>464</v>
      </c>
      <c r="F408" s="222" t="s">
        <v>465</v>
      </c>
      <c r="G408" s="223" t="s">
        <v>267</v>
      </c>
      <c r="H408" s="224">
        <v>0.10100000000000001</v>
      </c>
      <c r="I408" s="225"/>
      <c r="J408" s="226">
        <f>ROUND(I408*H408,2)</f>
        <v>0</v>
      </c>
      <c r="K408" s="227"/>
      <c r="L408" s="44"/>
      <c r="M408" s="228" t="s">
        <v>1</v>
      </c>
      <c r="N408" s="229" t="s">
        <v>40</v>
      </c>
      <c r="O408" s="92"/>
      <c r="P408" s="230">
        <f>O408*H408</f>
        <v>0</v>
      </c>
      <c r="Q408" s="230">
        <v>1.05291</v>
      </c>
      <c r="R408" s="230">
        <f>Q408*H408</f>
        <v>0.10634391000000001</v>
      </c>
      <c r="S408" s="230">
        <v>0</v>
      </c>
      <c r="T408" s="231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2" t="s">
        <v>157</v>
      </c>
      <c r="AT408" s="232" t="s">
        <v>153</v>
      </c>
      <c r="AU408" s="232" t="s">
        <v>83</v>
      </c>
      <c r="AY408" s="17" t="s">
        <v>151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7" t="s">
        <v>157</v>
      </c>
      <c r="BK408" s="233">
        <f>ROUND(I408*H408,2)</f>
        <v>0</v>
      </c>
      <c r="BL408" s="17" t="s">
        <v>157</v>
      </c>
      <c r="BM408" s="232" t="s">
        <v>466</v>
      </c>
    </row>
    <row r="409" s="2" customFormat="1">
      <c r="A409" s="38"/>
      <c r="B409" s="39"/>
      <c r="C409" s="40"/>
      <c r="D409" s="234" t="s">
        <v>159</v>
      </c>
      <c r="E409" s="40"/>
      <c r="F409" s="235" t="s">
        <v>465</v>
      </c>
      <c r="G409" s="40"/>
      <c r="H409" s="40"/>
      <c r="I409" s="236"/>
      <c r="J409" s="40"/>
      <c r="K409" s="40"/>
      <c r="L409" s="44"/>
      <c r="M409" s="237"/>
      <c r="N409" s="238"/>
      <c r="O409" s="92"/>
      <c r="P409" s="92"/>
      <c r="Q409" s="92"/>
      <c r="R409" s="92"/>
      <c r="S409" s="92"/>
      <c r="T409" s="93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159</v>
      </c>
      <c r="AU409" s="17" t="s">
        <v>83</v>
      </c>
    </row>
    <row r="410" s="13" customFormat="1">
      <c r="A410" s="13"/>
      <c r="B410" s="239"/>
      <c r="C410" s="240"/>
      <c r="D410" s="234" t="s">
        <v>160</v>
      </c>
      <c r="E410" s="241" t="s">
        <v>1</v>
      </c>
      <c r="F410" s="242" t="s">
        <v>467</v>
      </c>
      <c r="G410" s="240"/>
      <c r="H410" s="243">
        <v>0.0040000000000000001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160</v>
      </c>
      <c r="AU410" s="249" t="s">
        <v>83</v>
      </c>
      <c r="AV410" s="13" t="s">
        <v>83</v>
      </c>
      <c r="AW410" s="13" t="s">
        <v>30</v>
      </c>
      <c r="AX410" s="13" t="s">
        <v>73</v>
      </c>
      <c r="AY410" s="249" t="s">
        <v>151</v>
      </c>
    </row>
    <row r="411" s="15" customFormat="1">
      <c r="A411" s="15"/>
      <c r="B411" s="261"/>
      <c r="C411" s="262"/>
      <c r="D411" s="234" t="s">
        <v>160</v>
      </c>
      <c r="E411" s="263" t="s">
        <v>1</v>
      </c>
      <c r="F411" s="264" t="s">
        <v>449</v>
      </c>
      <c r="G411" s="262"/>
      <c r="H411" s="263" t="s">
        <v>1</v>
      </c>
      <c r="I411" s="265"/>
      <c r="J411" s="262"/>
      <c r="K411" s="262"/>
      <c r="L411" s="266"/>
      <c r="M411" s="267"/>
      <c r="N411" s="268"/>
      <c r="O411" s="268"/>
      <c r="P411" s="268"/>
      <c r="Q411" s="268"/>
      <c r="R411" s="268"/>
      <c r="S411" s="268"/>
      <c r="T411" s="269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0" t="s">
        <v>160</v>
      </c>
      <c r="AU411" s="270" t="s">
        <v>83</v>
      </c>
      <c r="AV411" s="15" t="s">
        <v>81</v>
      </c>
      <c r="AW411" s="15" t="s">
        <v>30</v>
      </c>
      <c r="AX411" s="15" t="s">
        <v>73</v>
      </c>
      <c r="AY411" s="270" t="s">
        <v>151</v>
      </c>
    </row>
    <row r="412" s="13" customFormat="1">
      <c r="A412" s="13"/>
      <c r="B412" s="239"/>
      <c r="C412" s="240"/>
      <c r="D412" s="234" t="s">
        <v>160</v>
      </c>
      <c r="E412" s="241" t="s">
        <v>1</v>
      </c>
      <c r="F412" s="242" t="s">
        <v>468</v>
      </c>
      <c r="G412" s="240"/>
      <c r="H412" s="243">
        <v>0.0060000000000000001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160</v>
      </c>
      <c r="AU412" s="249" t="s">
        <v>83</v>
      </c>
      <c r="AV412" s="13" t="s">
        <v>83</v>
      </c>
      <c r="AW412" s="13" t="s">
        <v>30</v>
      </c>
      <c r="AX412" s="13" t="s">
        <v>73</v>
      </c>
      <c r="AY412" s="249" t="s">
        <v>151</v>
      </c>
    </row>
    <row r="413" s="13" customFormat="1">
      <c r="A413" s="13"/>
      <c r="B413" s="239"/>
      <c r="C413" s="240"/>
      <c r="D413" s="234" t="s">
        <v>160</v>
      </c>
      <c r="E413" s="241" t="s">
        <v>1</v>
      </c>
      <c r="F413" s="242" t="s">
        <v>469</v>
      </c>
      <c r="G413" s="240"/>
      <c r="H413" s="243">
        <v>0.090999999999999998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160</v>
      </c>
      <c r="AU413" s="249" t="s">
        <v>83</v>
      </c>
      <c r="AV413" s="13" t="s">
        <v>83</v>
      </c>
      <c r="AW413" s="13" t="s">
        <v>30</v>
      </c>
      <c r="AX413" s="13" t="s">
        <v>73</v>
      </c>
      <c r="AY413" s="249" t="s">
        <v>151</v>
      </c>
    </row>
    <row r="414" s="14" customFormat="1">
      <c r="A414" s="14"/>
      <c r="B414" s="250"/>
      <c r="C414" s="251"/>
      <c r="D414" s="234" t="s">
        <v>160</v>
      </c>
      <c r="E414" s="252" t="s">
        <v>1</v>
      </c>
      <c r="F414" s="253" t="s">
        <v>162</v>
      </c>
      <c r="G414" s="251"/>
      <c r="H414" s="254">
        <v>0.10099999999999999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0" t="s">
        <v>160</v>
      </c>
      <c r="AU414" s="260" t="s">
        <v>83</v>
      </c>
      <c r="AV414" s="14" t="s">
        <v>157</v>
      </c>
      <c r="AW414" s="14" t="s">
        <v>30</v>
      </c>
      <c r="AX414" s="14" t="s">
        <v>81</v>
      </c>
      <c r="AY414" s="260" t="s">
        <v>151</v>
      </c>
    </row>
    <row r="415" s="2" customFormat="1" ht="33" customHeight="1">
      <c r="A415" s="38"/>
      <c r="B415" s="39"/>
      <c r="C415" s="220" t="s">
        <v>470</v>
      </c>
      <c r="D415" s="220" t="s">
        <v>153</v>
      </c>
      <c r="E415" s="221" t="s">
        <v>471</v>
      </c>
      <c r="F415" s="222" t="s">
        <v>472</v>
      </c>
      <c r="G415" s="223" t="s">
        <v>184</v>
      </c>
      <c r="H415" s="224">
        <v>1.7</v>
      </c>
      <c r="I415" s="225"/>
      <c r="J415" s="226">
        <f>ROUND(I415*H415,2)</f>
        <v>0</v>
      </c>
      <c r="K415" s="227"/>
      <c r="L415" s="44"/>
      <c r="M415" s="228" t="s">
        <v>1</v>
      </c>
      <c r="N415" s="229" t="s">
        <v>40</v>
      </c>
      <c r="O415" s="92"/>
      <c r="P415" s="230">
        <f>O415*H415</f>
        <v>0</v>
      </c>
      <c r="Q415" s="230">
        <v>0.0058700000000000002</v>
      </c>
      <c r="R415" s="230">
        <f>Q415*H415</f>
        <v>0.009979</v>
      </c>
      <c r="S415" s="230">
        <v>0</v>
      </c>
      <c r="T415" s="231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2" t="s">
        <v>157</v>
      </c>
      <c r="AT415" s="232" t="s">
        <v>153</v>
      </c>
      <c r="AU415" s="232" t="s">
        <v>83</v>
      </c>
      <c r="AY415" s="17" t="s">
        <v>151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7" t="s">
        <v>157</v>
      </c>
      <c r="BK415" s="233">
        <f>ROUND(I415*H415,2)</f>
        <v>0</v>
      </c>
      <c r="BL415" s="17" t="s">
        <v>157</v>
      </c>
      <c r="BM415" s="232" t="s">
        <v>473</v>
      </c>
    </row>
    <row r="416" s="2" customFormat="1">
      <c r="A416" s="38"/>
      <c r="B416" s="39"/>
      <c r="C416" s="40"/>
      <c r="D416" s="234" t="s">
        <v>159</v>
      </c>
      <c r="E416" s="40"/>
      <c r="F416" s="235" t="s">
        <v>472</v>
      </c>
      <c r="G416" s="40"/>
      <c r="H416" s="40"/>
      <c r="I416" s="236"/>
      <c r="J416" s="40"/>
      <c r="K416" s="40"/>
      <c r="L416" s="44"/>
      <c r="M416" s="237"/>
      <c r="N416" s="238"/>
      <c r="O416" s="92"/>
      <c r="P416" s="92"/>
      <c r="Q416" s="92"/>
      <c r="R416" s="92"/>
      <c r="S416" s="92"/>
      <c r="T416" s="93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159</v>
      </c>
      <c r="AU416" s="17" t="s">
        <v>83</v>
      </c>
    </row>
    <row r="417" s="2" customFormat="1" ht="24.15" customHeight="1">
      <c r="A417" s="38"/>
      <c r="B417" s="39"/>
      <c r="C417" s="272" t="s">
        <v>474</v>
      </c>
      <c r="D417" s="272" t="s">
        <v>387</v>
      </c>
      <c r="E417" s="273" t="s">
        <v>475</v>
      </c>
      <c r="F417" s="274" t="s">
        <v>476</v>
      </c>
      <c r="G417" s="275" t="s">
        <v>348</v>
      </c>
      <c r="H417" s="276">
        <v>1.7</v>
      </c>
      <c r="I417" s="277"/>
      <c r="J417" s="278">
        <f>ROUND(I417*H417,2)</f>
        <v>0</v>
      </c>
      <c r="K417" s="279"/>
      <c r="L417" s="280"/>
      <c r="M417" s="281" t="s">
        <v>1</v>
      </c>
      <c r="N417" s="282" t="s">
        <v>40</v>
      </c>
      <c r="O417" s="92"/>
      <c r="P417" s="230">
        <f>O417*H417</f>
        <v>0</v>
      </c>
      <c r="Q417" s="230">
        <v>0.13800000000000001</v>
      </c>
      <c r="R417" s="230">
        <f>Q417*H417</f>
        <v>0.2346</v>
      </c>
      <c r="S417" s="230">
        <v>0</v>
      </c>
      <c r="T417" s="231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2" t="s">
        <v>191</v>
      </c>
      <c r="AT417" s="232" t="s">
        <v>387</v>
      </c>
      <c r="AU417" s="232" t="s">
        <v>83</v>
      </c>
      <c r="AY417" s="17" t="s">
        <v>151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7" t="s">
        <v>157</v>
      </c>
      <c r="BK417" s="233">
        <f>ROUND(I417*H417,2)</f>
        <v>0</v>
      </c>
      <c r="BL417" s="17" t="s">
        <v>157</v>
      </c>
      <c r="BM417" s="232" t="s">
        <v>477</v>
      </c>
    </row>
    <row r="418" s="2" customFormat="1">
      <c r="A418" s="38"/>
      <c r="B418" s="39"/>
      <c r="C418" s="40"/>
      <c r="D418" s="234" t="s">
        <v>159</v>
      </c>
      <c r="E418" s="40"/>
      <c r="F418" s="235" t="s">
        <v>476</v>
      </c>
      <c r="G418" s="40"/>
      <c r="H418" s="40"/>
      <c r="I418" s="236"/>
      <c r="J418" s="40"/>
      <c r="K418" s="40"/>
      <c r="L418" s="44"/>
      <c r="M418" s="237"/>
      <c r="N418" s="238"/>
      <c r="O418" s="92"/>
      <c r="P418" s="92"/>
      <c r="Q418" s="92"/>
      <c r="R418" s="92"/>
      <c r="S418" s="92"/>
      <c r="T418" s="93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159</v>
      </c>
      <c r="AU418" s="17" t="s">
        <v>83</v>
      </c>
    </row>
    <row r="419" s="2" customFormat="1" ht="33" customHeight="1">
      <c r="A419" s="38"/>
      <c r="B419" s="39"/>
      <c r="C419" s="220" t="s">
        <v>478</v>
      </c>
      <c r="D419" s="220" t="s">
        <v>153</v>
      </c>
      <c r="E419" s="221" t="s">
        <v>479</v>
      </c>
      <c r="F419" s="222" t="s">
        <v>480</v>
      </c>
      <c r="G419" s="223" t="s">
        <v>184</v>
      </c>
      <c r="H419" s="224">
        <v>3.2999999999999998</v>
      </c>
      <c r="I419" s="225"/>
      <c r="J419" s="226">
        <f>ROUND(I419*H419,2)</f>
        <v>0</v>
      </c>
      <c r="K419" s="227"/>
      <c r="L419" s="44"/>
      <c r="M419" s="228" t="s">
        <v>1</v>
      </c>
      <c r="N419" s="229" t="s">
        <v>40</v>
      </c>
      <c r="O419" s="92"/>
      <c r="P419" s="230">
        <f>O419*H419</f>
        <v>0</v>
      </c>
      <c r="Q419" s="230">
        <v>0.038629999999999998</v>
      </c>
      <c r="R419" s="230">
        <f>Q419*H419</f>
        <v>0.12747899999999998</v>
      </c>
      <c r="S419" s="230">
        <v>0</v>
      </c>
      <c r="T419" s="231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2" t="s">
        <v>157</v>
      </c>
      <c r="AT419" s="232" t="s">
        <v>153</v>
      </c>
      <c r="AU419" s="232" t="s">
        <v>83</v>
      </c>
      <c r="AY419" s="17" t="s">
        <v>151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7" t="s">
        <v>157</v>
      </c>
      <c r="BK419" s="233">
        <f>ROUND(I419*H419,2)</f>
        <v>0</v>
      </c>
      <c r="BL419" s="17" t="s">
        <v>157</v>
      </c>
      <c r="BM419" s="232" t="s">
        <v>481</v>
      </c>
    </row>
    <row r="420" s="2" customFormat="1">
      <c r="A420" s="38"/>
      <c r="B420" s="39"/>
      <c r="C420" s="40"/>
      <c r="D420" s="234" t="s">
        <v>159</v>
      </c>
      <c r="E420" s="40"/>
      <c r="F420" s="235" t="s">
        <v>480</v>
      </c>
      <c r="G420" s="40"/>
      <c r="H420" s="40"/>
      <c r="I420" s="236"/>
      <c r="J420" s="40"/>
      <c r="K420" s="40"/>
      <c r="L420" s="44"/>
      <c r="M420" s="237"/>
      <c r="N420" s="238"/>
      <c r="O420" s="92"/>
      <c r="P420" s="92"/>
      <c r="Q420" s="92"/>
      <c r="R420" s="92"/>
      <c r="S420" s="92"/>
      <c r="T420" s="93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159</v>
      </c>
      <c r="AU420" s="17" t="s">
        <v>83</v>
      </c>
    </row>
    <row r="421" s="13" customFormat="1">
      <c r="A421" s="13"/>
      <c r="B421" s="239"/>
      <c r="C421" s="240"/>
      <c r="D421" s="234" t="s">
        <v>160</v>
      </c>
      <c r="E421" s="241" t="s">
        <v>1</v>
      </c>
      <c r="F421" s="242" t="s">
        <v>482</v>
      </c>
      <c r="G421" s="240"/>
      <c r="H421" s="243">
        <v>1.5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160</v>
      </c>
      <c r="AU421" s="249" t="s">
        <v>83</v>
      </c>
      <c r="AV421" s="13" t="s">
        <v>83</v>
      </c>
      <c r="AW421" s="13" t="s">
        <v>30</v>
      </c>
      <c r="AX421" s="13" t="s">
        <v>73</v>
      </c>
      <c r="AY421" s="249" t="s">
        <v>151</v>
      </c>
    </row>
    <row r="422" s="15" customFormat="1">
      <c r="A422" s="15"/>
      <c r="B422" s="261"/>
      <c r="C422" s="262"/>
      <c r="D422" s="234" t="s">
        <v>160</v>
      </c>
      <c r="E422" s="263" t="s">
        <v>1</v>
      </c>
      <c r="F422" s="264" t="s">
        <v>483</v>
      </c>
      <c r="G422" s="262"/>
      <c r="H422" s="263" t="s">
        <v>1</v>
      </c>
      <c r="I422" s="265"/>
      <c r="J422" s="262"/>
      <c r="K422" s="262"/>
      <c r="L422" s="266"/>
      <c r="M422" s="267"/>
      <c r="N422" s="268"/>
      <c r="O422" s="268"/>
      <c r="P422" s="268"/>
      <c r="Q422" s="268"/>
      <c r="R422" s="268"/>
      <c r="S422" s="268"/>
      <c r="T422" s="269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0" t="s">
        <v>160</v>
      </c>
      <c r="AU422" s="270" t="s">
        <v>83</v>
      </c>
      <c r="AV422" s="15" t="s">
        <v>81</v>
      </c>
      <c r="AW422" s="15" t="s">
        <v>30</v>
      </c>
      <c r="AX422" s="15" t="s">
        <v>73</v>
      </c>
      <c r="AY422" s="270" t="s">
        <v>151</v>
      </c>
    </row>
    <row r="423" s="13" customFormat="1">
      <c r="A423" s="13"/>
      <c r="B423" s="239"/>
      <c r="C423" s="240"/>
      <c r="D423" s="234" t="s">
        <v>160</v>
      </c>
      <c r="E423" s="241" t="s">
        <v>1</v>
      </c>
      <c r="F423" s="242" t="s">
        <v>484</v>
      </c>
      <c r="G423" s="240"/>
      <c r="H423" s="243">
        <v>1.8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9" t="s">
        <v>160</v>
      </c>
      <c r="AU423" s="249" t="s">
        <v>83</v>
      </c>
      <c r="AV423" s="13" t="s">
        <v>83</v>
      </c>
      <c r="AW423" s="13" t="s">
        <v>30</v>
      </c>
      <c r="AX423" s="13" t="s">
        <v>73</v>
      </c>
      <c r="AY423" s="249" t="s">
        <v>151</v>
      </c>
    </row>
    <row r="424" s="14" customFormat="1">
      <c r="A424" s="14"/>
      <c r="B424" s="250"/>
      <c r="C424" s="251"/>
      <c r="D424" s="234" t="s">
        <v>160</v>
      </c>
      <c r="E424" s="252" t="s">
        <v>1</v>
      </c>
      <c r="F424" s="253" t="s">
        <v>162</v>
      </c>
      <c r="G424" s="251"/>
      <c r="H424" s="254">
        <v>3.2999999999999998</v>
      </c>
      <c r="I424" s="255"/>
      <c r="J424" s="251"/>
      <c r="K424" s="251"/>
      <c r="L424" s="256"/>
      <c r="M424" s="257"/>
      <c r="N424" s="258"/>
      <c r="O424" s="258"/>
      <c r="P424" s="258"/>
      <c r="Q424" s="258"/>
      <c r="R424" s="258"/>
      <c r="S424" s="258"/>
      <c r="T424" s="25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0" t="s">
        <v>160</v>
      </c>
      <c r="AU424" s="260" t="s">
        <v>83</v>
      </c>
      <c r="AV424" s="14" t="s">
        <v>157</v>
      </c>
      <c r="AW424" s="14" t="s">
        <v>30</v>
      </c>
      <c r="AX424" s="14" t="s">
        <v>81</v>
      </c>
      <c r="AY424" s="260" t="s">
        <v>151</v>
      </c>
    </row>
    <row r="425" s="2" customFormat="1" ht="24.15" customHeight="1">
      <c r="A425" s="38"/>
      <c r="B425" s="39"/>
      <c r="C425" s="272" t="s">
        <v>485</v>
      </c>
      <c r="D425" s="272" t="s">
        <v>387</v>
      </c>
      <c r="E425" s="273" t="s">
        <v>486</v>
      </c>
      <c r="F425" s="274" t="s">
        <v>487</v>
      </c>
      <c r="G425" s="275" t="s">
        <v>156</v>
      </c>
      <c r="H425" s="276">
        <v>0.27000000000000002</v>
      </c>
      <c r="I425" s="277"/>
      <c r="J425" s="278">
        <f>ROUND(I425*H425,2)</f>
        <v>0</v>
      </c>
      <c r="K425" s="279"/>
      <c r="L425" s="280"/>
      <c r="M425" s="281" t="s">
        <v>1</v>
      </c>
      <c r="N425" s="282" t="s">
        <v>40</v>
      </c>
      <c r="O425" s="92"/>
      <c r="P425" s="230">
        <f>O425*H425</f>
        <v>0</v>
      </c>
      <c r="Q425" s="230">
        <v>0.17000000000000001</v>
      </c>
      <c r="R425" s="230">
        <f>Q425*H425</f>
        <v>0.045900000000000003</v>
      </c>
      <c r="S425" s="230">
        <v>0</v>
      </c>
      <c r="T425" s="231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2" t="s">
        <v>191</v>
      </c>
      <c r="AT425" s="232" t="s">
        <v>387</v>
      </c>
      <c r="AU425" s="232" t="s">
        <v>83</v>
      </c>
      <c r="AY425" s="17" t="s">
        <v>151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7" t="s">
        <v>157</v>
      </c>
      <c r="BK425" s="233">
        <f>ROUND(I425*H425,2)</f>
        <v>0</v>
      </c>
      <c r="BL425" s="17" t="s">
        <v>157</v>
      </c>
      <c r="BM425" s="232" t="s">
        <v>488</v>
      </c>
    </row>
    <row r="426" s="2" customFormat="1">
      <c r="A426" s="38"/>
      <c r="B426" s="39"/>
      <c r="C426" s="40"/>
      <c r="D426" s="234" t="s">
        <v>159</v>
      </c>
      <c r="E426" s="40"/>
      <c r="F426" s="235" t="s">
        <v>487</v>
      </c>
      <c r="G426" s="40"/>
      <c r="H426" s="40"/>
      <c r="I426" s="236"/>
      <c r="J426" s="40"/>
      <c r="K426" s="40"/>
      <c r="L426" s="44"/>
      <c r="M426" s="237"/>
      <c r="N426" s="238"/>
      <c r="O426" s="92"/>
      <c r="P426" s="92"/>
      <c r="Q426" s="92"/>
      <c r="R426" s="92"/>
      <c r="S426" s="92"/>
      <c r="T426" s="93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159</v>
      </c>
      <c r="AU426" s="17" t="s">
        <v>83</v>
      </c>
    </row>
    <row r="427" s="13" customFormat="1">
      <c r="A427" s="13"/>
      <c r="B427" s="239"/>
      <c r="C427" s="240"/>
      <c r="D427" s="234" t="s">
        <v>160</v>
      </c>
      <c r="E427" s="241" t="s">
        <v>1</v>
      </c>
      <c r="F427" s="242" t="s">
        <v>489</v>
      </c>
      <c r="G427" s="240"/>
      <c r="H427" s="243">
        <v>0.27000000000000002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160</v>
      </c>
      <c r="AU427" s="249" t="s">
        <v>83</v>
      </c>
      <c r="AV427" s="13" t="s">
        <v>83</v>
      </c>
      <c r="AW427" s="13" t="s">
        <v>30</v>
      </c>
      <c r="AX427" s="13" t="s">
        <v>73</v>
      </c>
      <c r="AY427" s="249" t="s">
        <v>151</v>
      </c>
    </row>
    <row r="428" s="14" customFormat="1">
      <c r="A428" s="14"/>
      <c r="B428" s="250"/>
      <c r="C428" s="251"/>
      <c r="D428" s="234" t="s">
        <v>160</v>
      </c>
      <c r="E428" s="252" t="s">
        <v>1</v>
      </c>
      <c r="F428" s="253" t="s">
        <v>162</v>
      </c>
      <c r="G428" s="251"/>
      <c r="H428" s="254">
        <v>0.27000000000000002</v>
      </c>
      <c r="I428" s="255"/>
      <c r="J428" s="251"/>
      <c r="K428" s="251"/>
      <c r="L428" s="256"/>
      <c r="M428" s="257"/>
      <c r="N428" s="258"/>
      <c r="O428" s="258"/>
      <c r="P428" s="258"/>
      <c r="Q428" s="258"/>
      <c r="R428" s="258"/>
      <c r="S428" s="258"/>
      <c r="T428" s="25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0" t="s">
        <v>160</v>
      </c>
      <c r="AU428" s="260" t="s">
        <v>83</v>
      </c>
      <c r="AV428" s="14" t="s">
        <v>157</v>
      </c>
      <c r="AW428" s="14" t="s">
        <v>30</v>
      </c>
      <c r="AX428" s="14" t="s">
        <v>81</v>
      </c>
      <c r="AY428" s="260" t="s">
        <v>151</v>
      </c>
    </row>
    <row r="429" s="2" customFormat="1" ht="16.5" customHeight="1">
      <c r="A429" s="38"/>
      <c r="B429" s="39"/>
      <c r="C429" s="220" t="s">
        <v>490</v>
      </c>
      <c r="D429" s="220" t="s">
        <v>153</v>
      </c>
      <c r="E429" s="221" t="s">
        <v>491</v>
      </c>
      <c r="F429" s="222" t="s">
        <v>492</v>
      </c>
      <c r="G429" s="223" t="s">
        <v>194</v>
      </c>
      <c r="H429" s="224">
        <v>8.5879999999999992</v>
      </c>
      <c r="I429" s="225"/>
      <c r="J429" s="226">
        <f>ROUND(I429*H429,2)</f>
        <v>0</v>
      </c>
      <c r="K429" s="227"/>
      <c r="L429" s="44"/>
      <c r="M429" s="228" t="s">
        <v>1</v>
      </c>
      <c r="N429" s="229" t="s">
        <v>40</v>
      </c>
      <c r="O429" s="92"/>
      <c r="P429" s="230">
        <f>O429*H429</f>
        <v>0</v>
      </c>
      <c r="Q429" s="230">
        <v>1.7034</v>
      </c>
      <c r="R429" s="230">
        <f>Q429*H429</f>
        <v>14.6287992</v>
      </c>
      <c r="S429" s="230">
        <v>0</v>
      </c>
      <c r="T429" s="231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2" t="s">
        <v>157</v>
      </c>
      <c r="AT429" s="232" t="s">
        <v>153</v>
      </c>
      <c r="AU429" s="232" t="s">
        <v>83</v>
      </c>
      <c r="AY429" s="17" t="s">
        <v>151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7" t="s">
        <v>157</v>
      </c>
      <c r="BK429" s="233">
        <f>ROUND(I429*H429,2)</f>
        <v>0</v>
      </c>
      <c r="BL429" s="17" t="s">
        <v>157</v>
      </c>
      <c r="BM429" s="232" t="s">
        <v>493</v>
      </c>
    </row>
    <row r="430" s="2" customFormat="1">
      <c r="A430" s="38"/>
      <c r="B430" s="39"/>
      <c r="C430" s="40"/>
      <c r="D430" s="234" t="s">
        <v>159</v>
      </c>
      <c r="E430" s="40"/>
      <c r="F430" s="235" t="s">
        <v>492</v>
      </c>
      <c r="G430" s="40"/>
      <c r="H430" s="40"/>
      <c r="I430" s="236"/>
      <c r="J430" s="40"/>
      <c r="K430" s="40"/>
      <c r="L430" s="44"/>
      <c r="M430" s="237"/>
      <c r="N430" s="238"/>
      <c r="O430" s="92"/>
      <c r="P430" s="92"/>
      <c r="Q430" s="92"/>
      <c r="R430" s="92"/>
      <c r="S430" s="92"/>
      <c r="T430" s="93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159</v>
      </c>
      <c r="AU430" s="17" t="s">
        <v>83</v>
      </c>
    </row>
    <row r="431" s="13" customFormat="1">
      <c r="A431" s="13"/>
      <c r="B431" s="239"/>
      <c r="C431" s="240"/>
      <c r="D431" s="234" t="s">
        <v>160</v>
      </c>
      <c r="E431" s="241" t="s">
        <v>1</v>
      </c>
      <c r="F431" s="242" t="s">
        <v>494</v>
      </c>
      <c r="G431" s="240"/>
      <c r="H431" s="243">
        <v>8.5879999999999992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160</v>
      </c>
      <c r="AU431" s="249" t="s">
        <v>83</v>
      </c>
      <c r="AV431" s="13" t="s">
        <v>83</v>
      </c>
      <c r="AW431" s="13" t="s">
        <v>30</v>
      </c>
      <c r="AX431" s="13" t="s">
        <v>73</v>
      </c>
      <c r="AY431" s="249" t="s">
        <v>151</v>
      </c>
    </row>
    <row r="432" s="14" customFormat="1">
      <c r="A432" s="14"/>
      <c r="B432" s="250"/>
      <c r="C432" s="251"/>
      <c r="D432" s="234" t="s">
        <v>160</v>
      </c>
      <c r="E432" s="252" t="s">
        <v>1</v>
      </c>
      <c r="F432" s="253" t="s">
        <v>162</v>
      </c>
      <c r="G432" s="251"/>
      <c r="H432" s="254">
        <v>8.5879999999999992</v>
      </c>
      <c r="I432" s="255"/>
      <c r="J432" s="251"/>
      <c r="K432" s="251"/>
      <c r="L432" s="256"/>
      <c r="M432" s="257"/>
      <c r="N432" s="258"/>
      <c r="O432" s="258"/>
      <c r="P432" s="258"/>
      <c r="Q432" s="258"/>
      <c r="R432" s="258"/>
      <c r="S432" s="258"/>
      <c r="T432" s="25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0" t="s">
        <v>160</v>
      </c>
      <c r="AU432" s="260" t="s">
        <v>83</v>
      </c>
      <c r="AV432" s="14" t="s">
        <v>157</v>
      </c>
      <c r="AW432" s="14" t="s">
        <v>30</v>
      </c>
      <c r="AX432" s="14" t="s">
        <v>81</v>
      </c>
      <c r="AY432" s="260" t="s">
        <v>151</v>
      </c>
    </row>
    <row r="433" s="2" customFormat="1" ht="24.15" customHeight="1">
      <c r="A433" s="38"/>
      <c r="B433" s="39"/>
      <c r="C433" s="220" t="s">
        <v>495</v>
      </c>
      <c r="D433" s="220" t="s">
        <v>153</v>
      </c>
      <c r="E433" s="221" t="s">
        <v>496</v>
      </c>
      <c r="F433" s="222" t="s">
        <v>497</v>
      </c>
      <c r="G433" s="223" t="s">
        <v>194</v>
      </c>
      <c r="H433" s="224">
        <v>30</v>
      </c>
      <c r="I433" s="225"/>
      <c r="J433" s="226">
        <f>ROUND(I433*H433,2)</f>
        <v>0</v>
      </c>
      <c r="K433" s="227"/>
      <c r="L433" s="44"/>
      <c r="M433" s="228" t="s">
        <v>1</v>
      </c>
      <c r="N433" s="229" t="s">
        <v>40</v>
      </c>
      <c r="O433" s="92"/>
      <c r="P433" s="230">
        <f>O433*H433</f>
        <v>0</v>
      </c>
      <c r="Q433" s="230">
        <v>1.8907700000000001</v>
      </c>
      <c r="R433" s="230">
        <f>Q433*H433</f>
        <v>56.723100000000002</v>
      </c>
      <c r="S433" s="230">
        <v>0</v>
      </c>
      <c r="T433" s="231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2" t="s">
        <v>157</v>
      </c>
      <c r="AT433" s="232" t="s">
        <v>153</v>
      </c>
      <c r="AU433" s="232" t="s">
        <v>83</v>
      </c>
      <c r="AY433" s="17" t="s">
        <v>151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7" t="s">
        <v>157</v>
      </c>
      <c r="BK433" s="233">
        <f>ROUND(I433*H433,2)</f>
        <v>0</v>
      </c>
      <c r="BL433" s="17" t="s">
        <v>157</v>
      </c>
      <c r="BM433" s="232" t="s">
        <v>498</v>
      </c>
    </row>
    <row r="434" s="2" customFormat="1">
      <c r="A434" s="38"/>
      <c r="B434" s="39"/>
      <c r="C434" s="40"/>
      <c r="D434" s="234" t="s">
        <v>159</v>
      </c>
      <c r="E434" s="40"/>
      <c r="F434" s="235" t="s">
        <v>497</v>
      </c>
      <c r="G434" s="40"/>
      <c r="H434" s="40"/>
      <c r="I434" s="236"/>
      <c r="J434" s="40"/>
      <c r="K434" s="40"/>
      <c r="L434" s="44"/>
      <c r="M434" s="237"/>
      <c r="N434" s="238"/>
      <c r="O434" s="92"/>
      <c r="P434" s="92"/>
      <c r="Q434" s="92"/>
      <c r="R434" s="92"/>
      <c r="S434" s="92"/>
      <c r="T434" s="93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159</v>
      </c>
      <c r="AU434" s="17" t="s">
        <v>83</v>
      </c>
    </row>
    <row r="435" s="15" customFormat="1">
      <c r="A435" s="15"/>
      <c r="B435" s="261"/>
      <c r="C435" s="262"/>
      <c r="D435" s="234" t="s">
        <v>160</v>
      </c>
      <c r="E435" s="263" t="s">
        <v>1</v>
      </c>
      <c r="F435" s="264" t="s">
        <v>209</v>
      </c>
      <c r="G435" s="262"/>
      <c r="H435" s="263" t="s">
        <v>1</v>
      </c>
      <c r="I435" s="265"/>
      <c r="J435" s="262"/>
      <c r="K435" s="262"/>
      <c r="L435" s="266"/>
      <c r="M435" s="267"/>
      <c r="N435" s="268"/>
      <c r="O435" s="268"/>
      <c r="P435" s="268"/>
      <c r="Q435" s="268"/>
      <c r="R435" s="268"/>
      <c r="S435" s="268"/>
      <c r="T435" s="269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0" t="s">
        <v>160</v>
      </c>
      <c r="AU435" s="270" t="s">
        <v>83</v>
      </c>
      <c r="AV435" s="15" t="s">
        <v>81</v>
      </c>
      <c r="AW435" s="15" t="s">
        <v>30</v>
      </c>
      <c r="AX435" s="15" t="s">
        <v>73</v>
      </c>
      <c r="AY435" s="270" t="s">
        <v>151</v>
      </c>
    </row>
    <row r="436" s="13" customFormat="1">
      <c r="A436" s="13"/>
      <c r="B436" s="239"/>
      <c r="C436" s="240"/>
      <c r="D436" s="234" t="s">
        <v>160</v>
      </c>
      <c r="E436" s="241" t="s">
        <v>1</v>
      </c>
      <c r="F436" s="242" t="s">
        <v>499</v>
      </c>
      <c r="G436" s="240"/>
      <c r="H436" s="243">
        <v>12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9" t="s">
        <v>160</v>
      </c>
      <c r="AU436" s="249" t="s">
        <v>83</v>
      </c>
      <c r="AV436" s="13" t="s">
        <v>83</v>
      </c>
      <c r="AW436" s="13" t="s">
        <v>30</v>
      </c>
      <c r="AX436" s="13" t="s">
        <v>73</v>
      </c>
      <c r="AY436" s="249" t="s">
        <v>151</v>
      </c>
    </row>
    <row r="437" s="15" customFormat="1">
      <c r="A437" s="15"/>
      <c r="B437" s="261"/>
      <c r="C437" s="262"/>
      <c r="D437" s="234" t="s">
        <v>160</v>
      </c>
      <c r="E437" s="263" t="s">
        <v>1</v>
      </c>
      <c r="F437" s="264" t="s">
        <v>215</v>
      </c>
      <c r="G437" s="262"/>
      <c r="H437" s="263" t="s">
        <v>1</v>
      </c>
      <c r="I437" s="265"/>
      <c r="J437" s="262"/>
      <c r="K437" s="262"/>
      <c r="L437" s="266"/>
      <c r="M437" s="267"/>
      <c r="N437" s="268"/>
      <c r="O437" s="268"/>
      <c r="P437" s="268"/>
      <c r="Q437" s="268"/>
      <c r="R437" s="268"/>
      <c r="S437" s="268"/>
      <c r="T437" s="269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0" t="s">
        <v>160</v>
      </c>
      <c r="AU437" s="270" t="s">
        <v>83</v>
      </c>
      <c r="AV437" s="15" t="s">
        <v>81</v>
      </c>
      <c r="AW437" s="15" t="s">
        <v>30</v>
      </c>
      <c r="AX437" s="15" t="s">
        <v>73</v>
      </c>
      <c r="AY437" s="270" t="s">
        <v>151</v>
      </c>
    </row>
    <row r="438" s="13" customFormat="1">
      <c r="A438" s="13"/>
      <c r="B438" s="239"/>
      <c r="C438" s="240"/>
      <c r="D438" s="234" t="s">
        <v>160</v>
      </c>
      <c r="E438" s="241" t="s">
        <v>1</v>
      </c>
      <c r="F438" s="242" t="s">
        <v>242</v>
      </c>
      <c r="G438" s="240"/>
      <c r="H438" s="243">
        <v>15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160</v>
      </c>
      <c r="AU438" s="249" t="s">
        <v>83</v>
      </c>
      <c r="AV438" s="13" t="s">
        <v>83</v>
      </c>
      <c r="AW438" s="13" t="s">
        <v>30</v>
      </c>
      <c r="AX438" s="13" t="s">
        <v>73</v>
      </c>
      <c r="AY438" s="249" t="s">
        <v>151</v>
      </c>
    </row>
    <row r="439" s="15" customFormat="1">
      <c r="A439" s="15"/>
      <c r="B439" s="261"/>
      <c r="C439" s="262"/>
      <c r="D439" s="234" t="s">
        <v>160</v>
      </c>
      <c r="E439" s="263" t="s">
        <v>1</v>
      </c>
      <c r="F439" s="264" t="s">
        <v>217</v>
      </c>
      <c r="G439" s="262"/>
      <c r="H439" s="263" t="s">
        <v>1</v>
      </c>
      <c r="I439" s="265"/>
      <c r="J439" s="262"/>
      <c r="K439" s="262"/>
      <c r="L439" s="266"/>
      <c r="M439" s="267"/>
      <c r="N439" s="268"/>
      <c r="O439" s="268"/>
      <c r="P439" s="268"/>
      <c r="Q439" s="268"/>
      <c r="R439" s="268"/>
      <c r="S439" s="268"/>
      <c r="T439" s="269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0" t="s">
        <v>160</v>
      </c>
      <c r="AU439" s="270" t="s">
        <v>83</v>
      </c>
      <c r="AV439" s="15" t="s">
        <v>81</v>
      </c>
      <c r="AW439" s="15" t="s">
        <v>30</v>
      </c>
      <c r="AX439" s="15" t="s">
        <v>73</v>
      </c>
      <c r="AY439" s="270" t="s">
        <v>151</v>
      </c>
    </row>
    <row r="440" s="13" customFormat="1">
      <c r="A440" s="13"/>
      <c r="B440" s="239"/>
      <c r="C440" s="240"/>
      <c r="D440" s="234" t="s">
        <v>160</v>
      </c>
      <c r="E440" s="241" t="s">
        <v>1</v>
      </c>
      <c r="F440" s="242" t="s">
        <v>243</v>
      </c>
      <c r="G440" s="240"/>
      <c r="H440" s="243">
        <v>3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9" t="s">
        <v>160</v>
      </c>
      <c r="AU440" s="249" t="s">
        <v>83</v>
      </c>
      <c r="AV440" s="13" t="s">
        <v>83</v>
      </c>
      <c r="AW440" s="13" t="s">
        <v>30</v>
      </c>
      <c r="AX440" s="13" t="s">
        <v>73</v>
      </c>
      <c r="AY440" s="249" t="s">
        <v>151</v>
      </c>
    </row>
    <row r="441" s="14" customFormat="1">
      <c r="A441" s="14"/>
      <c r="B441" s="250"/>
      <c r="C441" s="251"/>
      <c r="D441" s="234" t="s">
        <v>160</v>
      </c>
      <c r="E441" s="252" t="s">
        <v>1</v>
      </c>
      <c r="F441" s="253" t="s">
        <v>162</v>
      </c>
      <c r="G441" s="251"/>
      <c r="H441" s="254">
        <v>30</v>
      </c>
      <c r="I441" s="255"/>
      <c r="J441" s="251"/>
      <c r="K441" s="251"/>
      <c r="L441" s="256"/>
      <c r="M441" s="257"/>
      <c r="N441" s="258"/>
      <c r="O441" s="258"/>
      <c r="P441" s="258"/>
      <c r="Q441" s="258"/>
      <c r="R441" s="258"/>
      <c r="S441" s="258"/>
      <c r="T441" s="25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0" t="s">
        <v>160</v>
      </c>
      <c r="AU441" s="260" t="s">
        <v>83</v>
      </c>
      <c r="AV441" s="14" t="s">
        <v>157</v>
      </c>
      <c r="AW441" s="14" t="s">
        <v>30</v>
      </c>
      <c r="AX441" s="14" t="s">
        <v>81</v>
      </c>
      <c r="AY441" s="260" t="s">
        <v>151</v>
      </c>
    </row>
    <row r="442" s="12" customFormat="1" ht="22.8" customHeight="1">
      <c r="A442" s="12"/>
      <c r="B442" s="204"/>
      <c r="C442" s="205"/>
      <c r="D442" s="206" t="s">
        <v>72</v>
      </c>
      <c r="E442" s="218" t="s">
        <v>175</v>
      </c>
      <c r="F442" s="218" t="s">
        <v>500</v>
      </c>
      <c r="G442" s="205"/>
      <c r="H442" s="205"/>
      <c r="I442" s="208"/>
      <c r="J442" s="219">
        <f>BK442</f>
        <v>0</v>
      </c>
      <c r="K442" s="205"/>
      <c r="L442" s="210"/>
      <c r="M442" s="211"/>
      <c r="N442" s="212"/>
      <c r="O442" s="212"/>
      <c r="P442" s="213">
        <f>SUM(P443:P475)</f>
        <v>0</v>
      </c>
      <c r="Q442" s="212"/>
      <c r="R442" s="213">
        <f>SUM(R443:R475)</f>
        <v>32.587669000000005</v>
      </c>
      <c r="S442" s="212"/>
      <c r="T442" s="214">
        <f>SUM(T443:T475)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15" t="s">
        <v>81</v>
      </c>
      <c r="AT442" s="216" t="s">
        <v>72</v>
      </c>
      <c r="AU442" s="216" t="s">
        <v>81</v>
      </c>
      <c r="AY442" s="215" t="s">
        <v>151</v>
      </c>
      <c r="BK442" s="217">
        <f>SUM(BK443:BK475)</f>
        <v>0</v>
      </c>
    </row>
    <row r="443" s="2" customFormat="1" ht="24.15" customHeight="1">
      <c r="A443" s="38"/>
      <c r="B443" s="39"/>
      <c r="C443" s="220" t="s">
        <v>501</v>
      </c>
      <c r="D443" s="220" t="s">
        <v>153</v>
      </c>
      <c r="E443" s="221" t="s">
        <v>502</v>
      </c>
      <c r="F443" s="222" t="s">
        <v>503</v>
      </c>
      <c r="G443" s="223" t="s">
        <v>156</v>
      </c>
      <c r="H443" s="224">
        <v>56.267000000000003</v>
      </c>
      <c r="I443" s="225"/>
      <c r="J443" s="226">
        <f>ROUND(I443*H443,2)</f>
        <v>0</v>
      </c>
      <c r="K443" s="227"/>
      <c r="L443" s="44"/>
      <c r="M443" s="228" t="s">
        <v>1</v>
      </c>
      <c r="N443" s="229" t="s">
        <v>40</v>
      </c>
      <c r="O443" s="92"/>
      <c r="P443" s="230">
        <f>O443*H443</f>
        <v>0</v>
      </c>
      <c r="Q443" s="230">
        <v>0.29899999999999999</v>
      </c>
      <c r="R443" s="230">
        <f>Q443*H443</f>
        <v>16.823833</v>
      </c>
      <c r="S443" s="230">
        <v>0</v>
      </c>
      <c r="T443" s="231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2" t="s">
        <v>157</v>
      </c>
      <c r="AT443" s="232" t="s">
        <v>153</v>
      </c>
      <c r="AU443" s="232" t="s">
        <v>83</v>
      </c>
      <c r="AY443" s="17" t="s">
        <v>151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17" t="s">
        <v>157</v>
      </c>
      <c r="BK443" s="233">
        <f>ROUND(I443*H443,2)</f>
        <v>0</v>
      </c>
      <c r="BL443" s="17" t="s">
        <v>157</v>
      </c>
      <c r="BM443" s="232" t="s">
        <v>504</v>
      </c>
    </row>
    <row r="444" s="2" customFormat="1">
      <c r="A444" s="38"/>
      <c r="B444" s="39"/>
      <c r="C444" s="40"/>
      <c r="D444" s="234" t="s">
        <v>159</v>
      </c>
      <c r="E444" s="40"/>
      <c r="F444" s="235" t="s">
        <v>503</v>
      </c>
      <c r="G444" s="40"/>
      <c r="H444" s="40"/>
      <c r="I444" s="236"/>
      <c r="J444" s="40"/>
      <c r="K444" s="40"/>
      <c r="L444" s="44"/>
      <c r="M444" s="237"/>
      <c r="N444" s="238"/>
      <c r="O444" s="92"/>
      <c r="P444" s="92"/>
      <c r="Q444" s="92"/>
      <c r="R444" s="92"/>
      <c r="S444" s="92"/>
      <c r="T444" s="93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159</v>
      </c>
      <c r="AU444" s="17" t="s">
        <v>83</v>
      </c>
    </row>
    <row r="445" s="13" customFormat="1">
      <c r="A445" s="13"/>
      <c r="B445" s="239"/>
      <c r="C445" s="240"/>
      <c r="D445" s="234" t="s">
        <v>160</v>
      </c>
      <c r="E445" s="241" t="s">
        <v>1</v>
      </c>
      <c r="F445" s="242" t="s">
        <v>505</v>
      </c>
      <c r="G445" s="240"/>
      <c r="H445" s="243">
        <v>69.942999999999998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160</v>
      </c>
      <c r="AU445" s="249" t="s">
        <v>83</v>
      </c>
      <c r="AV445" s="13" t="s">
        <v>83</v>
      </c>
      <c r="AW445" s="13" t="s">
        <v>30</v>
      </c>
      <c r="AX445" s="13" t="s">
        <v>73</v>
      </c>
      <c r="AY445" s="249" t="s">
        <v>151</v>
      </c>
    </row>
    <row r="446" s="13" customFormat="1">
      <c r="A446" s="13"/>
      <c r="B446" s="239"/>
      <c r="C446" s="240"/>
      <c r="D446" s="234" t="s">
        <v>160</v>
      </c>
      <c r="E446" s="241" t="s">
        <v>1</v>
      </c>
      <c r="F446" s="242" t="s">
        <v>506</v>
      </c>
      <c r="G446" s="240"/>
      <c r="H446" s="243">
        <v>-13.676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160</v>
      </c>
      <c r="AU446" s="249" t="s">
        <v>83</v>
      </c>
      <c r="AV446" s="13" t="s">
        <v>83</v>
      </c>
      <c r="AW446" s="13" t="s">
        <v>30</v>
      </c>
      <c r="AX446" s="13" t="s">
        <v>73</v>
      </c>
      <c r="AY446" s="249" t="s">
        <v>151</v>
      </c>
    </row>
    <row r="447" s="14" customFormat="1">
      <c r="A447" s="14"/>
      <c r="B447" s="250"/>
      <c r="C447" s="251"/>
      <c r="D447" s="234" t="s">
        <v>160</v>
      </c>
      <c r="E447" s="252" t="s">
        <v>1</v>
      </c>
      <c r="F447" s="253" t="s">
        <v>162</v>
      </c>
      <c r="G447" s="251"/>
      <c r="H447" s="254">
        <v>56.266999999999996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0" t="s">
        <v>160</v>
      </c>
      <c r="AU447" s="260" t="s">
        <v>83</v>
      </c>
      <c r="AV447" s="14" t="s">
        <v>157</v>
      </c>
      <c r="AW447" s="14" t="s">
        <v>30</v>
      </c>
      <c r="AX447" s="14" t="s">
        <v>81</v>
      </c>
      <c r="AY447" s="260" t="s">
        <v>151</v>
      </c>
    </row>
    <row r="448" s="2" customFormat="1" ht="24.15" customHeight="1">
      <c r="A448" s="38"/>
      <c r="B448" s="39"/>
      <c r="C448" s="220" t="s">
        <v>507</v>
      </c>
      <c r="D448" s="220" t="s">
        <v>153</v>
      </c>
      <c r="E448" s="221" t="s">
        <v>508</v>
      </c>
      <c r="F448" s="222" t="s">
        <v>509</v>
      </c>
      <c r="G448" s="223" t="s">
        <v>156</v>
      </c>
      <c r="H448" s="224">
        <v>56.267000000000003</v>
      </c>
      <c r="I448" s="225"/>
      <c r="J448" s="226">
        <f>ROUND(I448*H448,2)</f>
        <v>0</v>
      </c>
      <c r="K448" s="227"/>
      <c r="L448" s="44"/>
      <c r="M448" s="228" t="s">
        <v>1</v>
      </c>
      <c r="N448" s="229" t="s">
        <v>40</v>
      </c>
      <c r="O448" s="92"/>
      <c r="P448" s="230">
        <f>O448*H448</f>
        <v>0</v>
      </c>
      <c r="Q448" s="230">
        <v>0</v>
      </c>
      <c r="R448" s="230">
        <f>Q448*H448</f>
        <v>0</v>
      </c>
      <c r="S448" s="230">
        <v>0</v>
      </c>
      <c r="T448" s="231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2" t="s">
        <v>157</v>
      </c>
      <c r="AT448" s="232" t="s">
        <v>153</v>
      </c>
      <c r="AU448" s="232" t="s">
        <v>83</v>
      </c>
      <c r="AY448" s="17" t="s">
        <v>151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7" t="s">
        <v>157</v>
      </c>
      <c r="BK448" s="233">
        <f>ROUND(I448*H448,2)</f>
        <v>0</v>
      </c>
      <c r="BL448" s="17" t="s">
        <v>157</v>
      </c>
      <c r="BM448" s="232" t="s">
        <v>510</v>
      </c>
    </row>
    <row r="449" s="2" customFormat="1">
      <c r="A449" s="38"/>
      <c r="B449" s="39"/>
      <c r="C449" s="40"/>
      <c r="D449" s="234" t="s">
        <v>159</v>
      </c>
      <c r="E449" s="40"/>
      <c r="F449" s="235" t="s">
        <v>511</v>
      </c>
      <c r="G449" s="40"/>
      <c r="H449" s="40"/>
      <c r="I449" s="236"/>
      <c r="J449" s="40"/>
      <c r="K449" s="40"/>
      <c r="L449" s="44"/>
      <c r="M449" s="237"/>
      <c r="N449" s="238"/>
      <c r="O449" s="92"/>
      <c r="P449" s="92"/>
      <c r="Q449" s="92"/>
      <c r="R449" s="92"/>
      <c r="S449" s="92"/>
      <c r="T449" s="93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159</v>
      </c>
      <c r="AU449" s="17" t="s">
        <v>83</v>
      </c>
    </row>
    <row r="450" s="13" customFormat="1">
      <c r="A450" s="13"/>
      <c r="B450" s="239"/>
      <c r="C450" s="240"/>
      <c r="D450" s="234" t="s">
        <v>160</v>
      </c>
      <c r="E450" s="241" t="s">
        <v>1</v>
      </c>
      <c r="F450" s="242" t="s">
        <v>505</v>
      </c>
      <c r="G450" s="240"/>
      <c r="H450" s="243">
        <v>69.942999999999998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160</v>
      </c>
      <c r="AU450" s="249" t="s">
        <v>83</v>
      </c>
      <c r="AV450" s="13" t="s">
        <v>83</v>
      </c>
      <c r="AW450" s="13" t="s">
        <v>30</v>
      </c>
      <c r="AX450" s="13" t="s">
        <v>73</v>
      </c>
      <c r="AY450" s="249" t="s">
        <v>151</v>
      </c>
    </row>
    <row r="451" s="13" customFormat="1">
      <c r="A451" s="13"/>
      <c r="B451" s="239"/>
      <c r="C451" s="240"/>
      <c r="D451" s="234" t="s">
        <v>160</v>
      </c>
      <c r="E451" s="241" t="s">
        <v>1</v>
      </c>
      <c r="F451" s="242" t="s">
        <v>506</v>
      </c>
      <c r="G451" s="240"/>
      <c r="H451" s="243">
        <v>-13.676</v>
      </c>
      <c r="I451" s="244"/>
      <c r="J451" s="240"/>
      <c r="K451" s="240"/>
      <c r="L451" s="245"/>
      <c r="M451" s="246"/>
      <c r="N451" s="247"/>
      <c r="O451" s="247"/>
      <c r="P451" s="247"/>
      <c r="Q451" s="247"/>
      <c r="R451" s="247"/>
      <c r="S451" s="247"/>
      <c r="T451" s="24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9" t="s">
        <v>160</v>
      </c>
      <c r="AU451" s="249" t="s">
        <v>83</v>
      </c>
      <c r="AV451" s="13" t="s">
        <v>83</v>
      </c>
      <c r="AW451" s="13" t="s">
        <v>30</v>
      </c>
      <c r="AX451" s="13" t="s">
        <v>73</v>
      </c>
      <c r="AY451" s="249" t="s">
        <v>151</v>
      </c>
    </row>
    <row r="452" s="14" customFormat="1">
      <c r="A452" s="14"/>
      <c r="B452" s="250"/>
      <c r="C452" s="251"/>
      <c r="D452" s="234" t="s">
        <v>160</v>
      </c>
      <c r="E452" s="252" t="s">
        <v>1</v>
      </c>
      <c r="F452" s="253" t="s">
        <v>162</v>
      </c>
      <c r="G452" s="251"/>
      <c r="H452" s="254">
        <v>56.266999999999996</v>
      </c>
      <c r="I452" s="255"/>
      <c r="J452" s="251"/>
      <c r="K452" s="251"/>
      <c r="L452" s="256"/>
      <c r="M452" s="257"/>
      <c r="N452" s="258"/>
      <c r="O452" s="258"/>
      <c r="P452" s="258"/>
      <c r="Q452" s="258"/>
      <c r="R452" s="258"/>
      <c r="S452" s="258"/>
      <c r="T452" s="25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0" t="s">
        <v>160</v>
      </c>
      <c r="AU452" s="260" t="s">
        <v>83</v>
      </c>
      <c r="AV452" s="14" t="s">
        <v>157</v>
      </c>
      <c r="AW452" s="14" t="s">
        <v>30</v>
      </c>
      <c r="AX452" s="14" t="s">
        <v>81</v>
      </c>
      <c r="AY452" s="260" t="s">
        <v>151</v>
      </c>
    </row>
    <row r="453" s="2" customFormat="1" ht="21.75" customHeight="1">
      <c r="A453" s="38"/>
      <c r="B453" s="39"/>
      <c r="C453" s="220" t="s">
        <v>512</v>
      </c>
      <c r="D453" s="220" t="s">
        <v>153</v>
      </c>
      <c r="E453" s="221" t="s">
        <v>513</v>
      </c>
      <c r="F453" s="222" t="s">
        <v>514</v>
      </c>
      <c r="G453" s="223" t="s">
        <v>156</v>
      </c>
      <c r="H453" s="224">
        <v>56.267000000000003</v>
      </c>
      <c r="I453" s="225"/>
      <c r="J453" s="226">
        <f>ROUND(I453*H453,2)</f>
        <v>0</v>
      </c>
      <c r="K453" s="227"/>
      <c r="L453" s="44"/>
      <c r="M453" s="228" t="s">
        <v>1</v>
      </c>
      <c r="N453" s="229" t="s">
        <v>40</v>
      </c>
      <c r="O453" s="92"/>
      <c r="P453" s="230">
        <f>O453*H453</f>
        <v>0</v>
      </c>
      <c r="Q453" s="230">
        <v>0</v>
      </c>
      <c r="R453" s="230">
        <f>Q453*H453</f>
        <v>0</v>
      </c>
      <c r="S453" s="230">
        <v>0</v>
      </c>
      <c r="T453" s="231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2" t="s">
        <v>157</v>
      </c>
      <c r="AT453" s="232" t="s">
        <v>153</v>
      </c>
      <c r="AU453" s="232" t="s">
        <v>83</v>
      </c>
      <c r="AY453" s="17" t="s">
        <v>151</v>
      </c>
      <c r="BE453" s="233">
        <f>IF(N453="základní",J453,0)</f>
        <v>0</v>
      </c>
      <c r="BF453" s="233">
        <f>IF(N453="snížená",J453,0)</f>
        <v>0</v>
      </c>
      <c r="BG453" s="233">
        <f>IF(N453="zákl. přenesená",J453,0)</f>
        <v>0</v>
      </c>
      <c r="BH453" s="233">
        <f>IF(N453="sníž. přenesená",J453,0)</f>
        <v>0</v>
      </c>
      <c r="BI453" s="233">
        <f>IF(N453="nulová",J453,0)</f>
        <v>0</v>
      </c>
      <c r="BJ453" s="17" t="s">
        <v>157</v>
      </c>
      <c r="BK453" s="233">
        <f>ROUND(I453*H453,2)</f>
        <v>0</v>
      </c>
      <c r="BL453" s="17" t="s">
        <v>157</v>
      </c>
      <c r="BM453" s="232" t="s">
        <v>515</v>
      </c>
    </row>
    <row r="454" s="2" customFormat="1">
      <c r="A454" s="38"/>
      <c r="B454" s="39"/>
      <c r="C454" s="40"/>
      <c r="D454" s="234" t="s">
        <v>159</v>
      </c>
      <c r="E454" s="40"/>
      <c r="F454" s="235" t="s">
        <v>516</v>
      </c>
      <c r="G454" s="40"/>
      <c r="H454" s="40"/>
      <c r="I454" s="236"/>
      <c r="J454" s="40"/>
      <c r="K454" s="40"/>
      <c r="L454" s="44"/>
      <c r="M454" s="237"/>
      <c r="N454" s="238"/>
      <c r="O454" s="92"/>
      <c r="P454" s="92"/>
      <c r="Q454" s="92"/>
      <c r="R454" s="92"/>
      <c r="S454" s="92"/>
      <c r="T454" s="93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159</v>
      </c>
      <c r="AU454" s="17" t="s">
        <v>83</v>
      </c>
    </row>
    <row r="455" s="13" customFormat="1">
      <c r="A455" s="13"/>
      <c r="B455" s="239"/>
      <c r="C455" s="240"/>
      <c r="D455" s="234" t="s">
        <v>160</v>
      </c>
      <c r="E455" s="241" t="s">
        <v>1</v>
      </c>
      <c r="F455" s="242" t="s">
        <v>505</v>
      </c>
      <c r="G455" s="240"/>
      <c r="H455" s="243">
        <v>69.942999999999998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9" t="s">
        <v>160</v>
      </c>
      <c r="AU455" s="249" t="s">
        <v>83</v>
      </c>
      <c r="AV455" s="13" t="s">
        <v>83</v>
      </c>
      <c r="AW455" s="13" t="s">
        <v>30</v>
      </c>
      <c r="AX455" s="13" t="s">
        <v>73</v>
      </c>
      <c r="AY455" s="249" t="s">
        <v>151</v>
      </c>
    </row>
    <row r="456" s="13" customFormat="1">
      <c r="A456" s="13"/>
      <c r="B456" s="239"/>
      <c r="C456" s="240"/>
      <c r="D456" s="234" t="s">
        <v>160</v>
      </c>
      <c r="E456" s="241" t="s">
        <v>1</v>
      </c>
      <c r="F456" s="242" t="s">
        <v>506</v>
      </c>
      <c r="G456" s="240"/>
      <c r="H456" s="243">
        <v>-13.676</v>
      </c>
      <c r="I456" s="244"/>
      <c r="J456" s="240"/>
      <c r="K456" s="240"/>
      <c r="L456" s="245"/>
      <c r="M456" s="246"/>
      <c r="N456" s="247"/>
      <c r="O456" s="247"/>
      <c r="P456" s="247"/>
      <c r="Q456" s="247"/>
      <c r="R456" s="247"/>
      <c r="S456" s="247"/>
      <c r="T456" s="24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9" t="s">
        <v>160</v>
      </c>
      <c r="AU456" s="249" t="s">
        <v>83</v>
      </c>
      <c r="AV456" s="13" t="s">
        <v>83</v>
      </c>
      <c r="AW456" s="13" t="s">
        <v>30</v>
      </c>
      <c r="AX456" s="13" t="s">
        <v>73</v>
      </c>
      <c r="AY456" s="249" t="s">
        <v>151</v>
      </c>
    </row>
    <row r="457" s="14" customFormat="1">
      <c r="A457" s="14"/>
      <c r="B457" s="250"/>
      <c r="C457" s="251"/>
      <c r="D457" s="234" t="s">
        <v>160</v>
      </c>
      <c r="E457" s="252" t="s">
        <v>1</v>
      </c>
      <c r="F457" s="253" t="s">
        <v>162</v>
      </c>
      <c r="G457" s="251"/>
      <c r="H457" s="254">
        <v>56.266999999999996</v>
      </c>
      <c r="I457" s="255"/>
      <c r="J457" s="251"/>
      <c r="K457" s="251"/>
      <c r="L457" s="256"/>
      <c r="M457" s="257"/>
      <c r="N457" s="258"/>
      <c r="O457" s="258"/>
      <c r="P457" s="258"/>
      <c r="Q457" s="258"/>
      <c r="R457" s="258"/>
      <c r="S457" s="258"/>
      <c r="T457" s="25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0" t="s">
        <v>160</v>
      </c>
      <c r="AU457" s="260" t="s">
        <v>83</v>
      </c>
      <c r="AV457" s="14" t="s">
        <v>157</v>
      </c>
      <c r="AW457" s="14" t="s">
        <v>30</v>
      </c>
      <c r="AX457" s="14" t="s">
        <v>81</v>
      </c>
      <c r="AY457" s="260" t="s">
        <v>151</v>
      </c>
    </row>
    <row r="458" s="2" customFormat="1" ht="33" customHeight="1">
      <c r="A458" s="38"/>
      <c r="B458" s="39"/>
      <c r="C458" s="220" t="s">
        <v>517</v>
      </c>
      <c r="D458" s="220" t="s">
        <v>153</v>
      </c>
      <c r="E458" s="221" t="s">
        <v>518</v>
      </c>
      <c r="F458" s="222" t="s">
        <v>519</v>
      </c>
      <c r="G458" s="223" t="s">
        <v>156</v>
      </c>
      <c r="H458" s="224">
        <v>10.549</v>
      </c>
      <c r="I458" s="225"/>
      <c r="J458" s="226">
        <f>ROUND(I458*H458,2)</f>
        <v>0</v>
      </c>
      <c r="K458" s="227"/>
      <c r="L458" s="44"/>
      <c r="M458" s="228" t="s">
        <v>1</v>
      </c>
      <c r="N458" s="229" t="s">
        <v>40</v>
      </c>
      <c r="O458" s="92"/>
      <c r="P458" s="230">
        <f>O458*H458</f>
        <v>0</v>
      </c>
      <c r="Q458" s="230">
        <v>0.10100000000000001</v>
      </c>
      <c r="R458" s="230">
        <f>Q458*H458</f>
        <v>1.0654490000000001</v>
      </c>
      <c r="S458" s="230">
        <v>0</v>
      </c>
      <c r="T458" s="231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2" t="s">
        <v>157</v>
      </c>
      <c r="AT458" s="232" t="s">
        <v>153</v>
      </c>
      <c r="AU458" s="232" t="s">
        <v>83</v>
      </c>
      <c r="AY458" s="17" t="s">
        <v>151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7" t="s">
        <v>157</v>
      </c>
      <c r="BK458" s="233">
        <f>ROUND(I458*H458,2)</f>
        <v>0</v>
      </c>
      <c r="BL458" s="17" t="s">
        <v>157</v>
      </c>
      <c r="BM458" s="232" t="s">
        <v>520</v>
      </c>
    </row>
    <row r="459" s="2" customFormat="1">
      <c r="A459" s="38"/>
      <c r="B459" s="39"/>
      <c r="C459" s="40"/>
      <c r="D459" s="234" t="s">
        <v>159</v>
      </c>
      <c r="E459" s="40"/>
      <c r="F459" s="235" t="s">
        <v>519</v>
      </c>
      <c r="G459" s="40"/>
      <c r="H459" s="40"/>
      <c r="I459" s="236"/>
      <c r="J459" s="40"/>
      <c r="K459" s="40"/>
      <c r="L459" s="44"/>
      <c r="M459" s="237"/>
      <c r="N459" s="238"/>
      <c r="O459" s="92"/>
      <c r="P459" s="92"/>
      <c r="Q459" s="92"/>
      <c r="R459" s="92"/>
      <c r="S459" s="92"/>
      <c r="T459" s="93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159</v>
      </c>
      <c r="AU459" s="17" t="s">
        <v>83</v>
      </c>
    </row>
    <row r="460" s="15" customFormat="1">
      <c r="A460" s="15"/>
      <c r="B460" s="261"/>
      <c r="C460" s="262"/>
      <c r="D460" s="234" t="s">
        <v>160</v>
      </c>
      <c r="E460" s="263" t="s">
        <v>1</v>
      </c>
      <c r="F460" s="264" t="s">
        <v>521</v>
      </c>
      <c r="G460" s="262"/>
      <c r="H460" s="263" t="s">
        <v>1</v>
      </c>
      <c r="I460" s="265"/>
      <c r="J460" s="262"/>
      <c r="K460" s="262"/>
      <c r="L460" s="266"/>
      <c r="M460" s="267"/>
      <c r="N460" s="268"/>
      <c r="O460" s="268"/>
      <c r="P460" s="268"/>
      <c r="Q460" s="268"/>
      <c r="R460" s="268"/>
      <c r="S460" s="268"/>
      <c r="T460" s="269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0" t="s">
        <v>160</v>
      </c>
      <c r="AU460" s="270" t="s">
        <v>83</v>
      </c>
      <c r="AV460" s="15" t="s">
        <v>81</v>
      </c>
      <c r="AW460" s="15" t="s">
        <v>30</v>
      </c>
      <c r="AX460" s="15" t="s">
        <v>73</v>
      </c>
      <c r="AY460" s="270" t="s">
        <v>151</v>
      </c>
    </row>
    <row r="461" s="13" customFormat="1">
      <c r="A461" s="13"/>
      <c r="B461" s="239"/>
      <c r="C461" s="240"/>
      <c r="D461" s="234" t="s">
        <v>160</v>
      </c>
      <c r="E461" s="241" t="s">
        <v>1</v>
      </c>
      <c r="F461" s="242" t="s">
        <v>522</v>
      </c>
      <c r="G461" s="240"/>
      <c r="H461" s="243">
        <v>10.549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160</v>
      </c>
      <c r="AU461" s="249" t="s">
        <v>83</v>
      </c>
      <c r="AV461" s="13" t="s">
        <v>83</v>
      </c>
      <c r="AW461" s="13" t="s">
        <v>30</v>
      </c>
      <c r="AX461" s="13" t="s">
        <v>73</v>
      </c>
      <c r="AY461" s="249" t="s">
        <v>151</v>
      </c>
    </row>
    <row r="462" s="14" customFormat="1">
      <c r="A462" s="14"/>
      <c r="B462" s="250"/>
      <c r="C462" s="251"/>
      <c r="D462" s="234" t="s">
        <v>160</v>
      </c>
      <c r="E462" s="252" t="s">
        <v>1</v>
      </c>
      <c r="F462" s="253" t="s">
        <v>162</v>
      </c>
      <c r="G462" s="251"/>
      <c r="H462" s="254">
        <v>10.549</v>
      </c>
      <c r="I462" s="255"/>
      <c r="J462" s="251"/>
      <c r="K462" s="251"/>
      <c r="L462" s="256"/>
      <c r="M462" s="257"/>
      <c r="N462" s="258"/>
      <c r="O462" s="258"/>
      <c r="P462" s="258"/>
      <c r="Q462" s="258"/>
      <c r="R462" s="258"/>
      <c r="S462" s="258"/>
      <c r="T462" s="25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0" t="s">
        <v>160</v>
      </c>
      <c r="AU462" s="260" t="s">
        <v>83</v>
      </c>
      <c r="AV462" s="14" t="s">
        <v>157</v>
      </c>
      <c r="AW462" s="14" t="s">
        <v>30</v>
      </c>
      <c r="AX462" s="14" t="s">
        <v>81</v>
      </c>
      <c r="AY462" s="260" t="s">
        <v>151</v>
      </c>
    </row>
    <row r="463" s="2" customFormat="1" ht="21.75" customHeight="1">
      <c r="A463" s="38"/>
      <c r="B463" s="39"/>
      <c r="C463" s="272" t="s">
        <v>523</v>
      </c>
      <c r="D463" s="272" t="s">
        <v>387</v>
      </c>
      <c r="E463" s="273" t="s">
        <v>524</v>
      </c>
      <c r="F463" s="274" t="s">
        <v>525</v>
      </c>
      <c r="G463" s="275" t="s">
        <v>156</v>
      </c>
      <c r="H463" s="276">
        <v>10.865</v>
      </c>
      <c r="I463" s="277"/>
      <c r="J463" s="278">
        <f>ROUND(I463*H463,2)</f>
        <v>0</v>
      </c>
      <c r="K463" s="279"/>
      <c r="L463" s="280"/>
      <c r="M463" s="281" t="s">
        <v>1</v>
      </c>
      <c r="N463" s="282" t="s">
        <v>40</v>
      </c>
      <c r="O463" s="92"/>
      <c r="P463" s="230">
        <f>O463*H463</f>
        <v>0</v>
      </c>
      <c r="Q463" s="230">
        <v>0.13100000000000001</v>
      </c>
      <c r="R463" s="230">
        <f>Q463*H463</f>
        <v>1.4233150000000001</v>
      </c>
      <c r="S463" s="230">
        <v>0</v>
      </c>
      <c r="T463" s="231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2" t="s">
        <v>191</v>
      </c>
      <c r="AT463" s="232" t="s">
        <v>387</v>
      </c>
      <c r="AU463" s="232" t="s">
        <v>83</v>
      </c>
      <c r="AY463" s="17" t="s">
        <v>151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7" t="s">
        <v>157</v>
      </c>
      <c r="BK463" s="233">
        <f>ROUND(I463*H463,2)</f>
        <v>0</v>
      </c>
      <c r="BL463" s="17" t="s">
        <v>157</v>
      </c>
      <c r="BM463" s="232" t="s">
        <v>526</v>
      </c>
    </row>
    <row r="464" s="2" customFormat="1">
      <c r="A464" s="38"/>
      <c r="B464" s="39"/>
      <c r="C464" s="40"/>
      <c r="D464" s="234" t="s">
        <v>159</v>
      </c>
      <c r="E464" s="40"/>
      <c r="F464" s="235" t="s">
        <v>525</v>
      </c>
      <c r="G464" s="40"/>
      <c r="H464" s="40"/>
      <c r="I464" s="236"/>
      <c r="J464" s="40"/>
      <c r="K464" s="40"/>
      <c r="L464" s="44"/>
      <c r="M464" s="237"/>
      <c r="N464" s="238"/>
      <c r="O464" s="92"/>
      <c r="P464" s="92"/>
      <c r="Q464" s="92"/>
      <c r="R464" s="92"/>
      <c r="S464" s="92"/>
      <c r="T464" s="93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159</v>
      </c>
      <c r="AU464" s="17" t="s">
        <v>83</v>
      </c>
    </row>
    <row r="465" s="13" customFormat="1">
      <c r="A465" s="13"/>
      <c r="B465" s="239"/>
      <c r="C465" s="240"/>
      <c r="D465" s="234" t="s">
        <v>160</v>
      </c>
      <c r="E465" s="241" t="s">
        <v>1</v>
      </c>
      <c r="F465" s="242" t="s">
        <v>527</v>
      </c>
      <c r="G465" s="240"/>
      <c r="H465" s="243">
        <v>10.865</v>
      </c>
      <c r="I465" s="244"/>
      <c r="J465" s="240"/>
      <c r="K465" s="240"/>
      <c r="L465" s="245"/>
      <c r="M465" s="246"/>
      <c r="N465" s="247"/>
      <c r="O465" s="247"/>
      <c r="P465" s="247"/>
      <c r="Q465" s="247"/>
      <c r="R465" s="247"/>
      <c r="S465" s="247"/>
      <c r="T465" s="24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9" t="s">
        <v>160</v>
      </c>
      <c r="AU465" s="249" t="s">
        <v>83</v>
      </c>
      <c r="AV465" s="13" t="s">
        <v>83</v>
      </c>
      <c r="AW465" s="13" t="s">
        <v>30</v>
      </c>
      <c r="AX465" s="13" t="s">
        <v>73</v>
      </c>
      <c r="AY465" s="249" t="s">
        <v>151</v>
      </c>
    </row>
    <row r="466" s="14" customFormat="1">
      <c r="A466" s="14"/>
      <c r="B466" s="250"/>
      <c r="C466" s="251"/>
      <c r="D466" s="234" t="s">
        <v>160</v>
      </c>
      <c r="E466" s="252" t="s">
        <v>1</v>
      </c>
      <c r="F466" s="253" t="s">
        <v>162</v>
      </c>
      <c r="G466" s="251"/>
      <c r="H466" s="254">
        <v>10.865</v>
      </c>
      <c r="I466" s="255"/>
      <c r="J466" s="251"/>
      <c r="K466" s="251"/>
      <c r="L466" s="256"/>
      <c r="M466" s="257"/>
      <c r="N466" s="258"/>
      <c r="O466" s="258"/>
      <c r="P466" s="258"/>
      <c r="Q466" s="258"/>
      <c r="R466" s="258"/>
      <c r="S466" s="258"/>
      <c r="T466" s="25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0" t="s">
        <v>160</v>
      </c>
      <c r="AU466" s="260" t="s">
        <v>83</v>
      </c>
      <c r="AV466" s="14" t="s">
        <v>157</v>
      </c>
      <c r="AW466" s="14" t="s">
        <v>30</v>
      </c>
      <c r="AX466" s="14" t="s">
        <v>81</v>
      </c>
      <c r="AY466" s="260" t="s">
        <v>151</v>
      </c>
    </row>
    <row r="467" s="2" customFormat="1" ht="33" customHeight="1">
      <c r="A467" s="38"/>
      <c r="B467" s="39"/>
      <c r="C467" s="220" t="s">
        <v>528</v>
      </c>
      <c r="D467" s="220" t="s">
        <v>153</v>
      </c>
      <c r="E467" s="221" t="s">
        <v>529</v>
      </c>
      <c r="F467" s="222" t="s">
        <v>530</v>
      </c>
      <c r="G467" s="223" t="s">
        <v>156</v>
      </c>
      <c r="H467" s="224">
        <v>56.267000000000003</v>
      </c>
      <c r="I467" s="225"/>
      <c r="J467" s="226">
        <f>ROUND(I467*H467,2)</f>
        <v>0</v>
      </c>
      <c r="K467" s="227"/>
      <c r="L467" s="44"/>
      <c r="M467" s="228" t="s">
        <v>1</v>
      </c>
      <c r="N467" s="229" t="s">
        <v>40</v>
      </c>
      <c r="O467" s="92"/>
      <c r="P467" s="230">
        <f>O467*H467</f>
        <v>0</v>
      </c>
      <c r="Q467" s="230">
        <v>0.10100000000000001</v>
      </c>
      <c r="R467" s="230">
        <f>Q467*H467</f>
        <v>5.6829670000000005</v>
      </c>
      <c r="S467" s="230">
        <v>0</v>
      </c>
      <c r="T467" s="231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2" t="s">
        <v>157</v>
      </c>
      <c r="AT467" s="232" t="s">
        <v>153</v>
      </c>
      <c r="AU467" s="232" t="s">
        <v>83</v>
      </c>
      <c r="AY467" s="17" t="s">
        <v>151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7" t="s">
        <v>157</v>
      </c>
      <c r="BK467" s="233">
        <f>ROUND(I467*H467,2)</f>
        <v>0</v>
      </c>
      <c r="BL467" s="17" t="s">
        <v>157</v>
      </c>
      <c r="BM467" s="232" t="s">
        <v>531</v>
      </c>
    </row>
    <row r="468" s="2" customFormat="1">
      <c r="A468" s="38"/>
      <c r="B468" s="39"/>
      <c r="C468" s="40"/>
      <c r="D468" s="234" t="s">
        <v>159</v>
      </c>
      <c r="E468" s="40"/>
      <c r="F468" s="235" t="s">
        <v>530</v>
      </c>
      <c r="G468" s="40"/>
      <c r="H468" s="40"/>
      <c r="I468" s="236"/>
      <c r="J468" s="40"/>
      <c r="K468" s="40"/>
      <c r="L468" s="44"/>
      <c r="M468" s="237"/>
      <c r="N468" s="238"/>
      <c r="O468" s="92"/>
      <c r="P468" s="92"/>
      <c r="Q468" s="92"/>
      <c r="R468" s="92"/>
      <c r="S468" s="92"/>
      <c r="T468" s="93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159</v>
      </c>
      <c r="AU468" s="17" t="s">
        <v>83</v>
      </c>
    </row>
    <row r="469" s="13" customFormat="1">
      <c r="A469" s="13"/>
      <c r="B469" s="239"/>
      <c r="C469" s="240"/>
      <c r="D469" s="234" t="s">
        <v>160</v>
      </c>
      <c r="E469" s="241" t="s">
        <v>1</v>
      </c>
      <c r="F469" s="242" t="s">
        <v>505</v>
      </c>
      <c r="G469" s="240"/>
      <c r="H469" s="243">
        <v>69.942999999999998</v>
      </c>
      <c r="I469" s="244"/>
      <c r="J469" s="240"/>
      <c r="K469" s="240"/>
      <c r="L469" s="245"/>
      <c r="M469" s="246"/>
      <c r="N469" s="247"/>
      <c r="O469" s="247"/>
      <c r="P469" s="247"/>
      <c r="Q469" s="247"/>
      <c r="R469" s="247"/>
      <c r="S469" s="247"/>
      <c r="T469" s="24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9" t="s">
        <v>160</v>
      </c>
      <c r="AU469" s="249" t="s">
        <v>83</v>
      </c>
      <c r="AV469" s="13" t="s">
        <v>83</v>
      </c>
      <c r="AW469" s="13" t="s">
        <v>30</v>
      </c>
      <c r="AX469" s="13" t="s">
        <v>73</v>
      </c>
      <c r="AY469" s="249" t="s">
        <v>151</v>
      </c>
    </row>
    <row r="470" s="13" customFormat="1">
      <c r="A470" s="13"/>
      <c r="B470" s="239"/>
      <c r="C470" s="240"/>
      <c r="D470" s="234" t="s">
        <v>160</v>
      </c>
      <c r="E470" s="241" t="s">
        <v>1</v>
      </c>
      <c r="F470" s="242" t="s">
        <v>506</v>
      </c>
      <c r="G470" s="240"/>
      <c r="H470" s="243">
        <v>-13.676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9" t="s">
        <v>160</v>
      </c>
      <c r="AU470" s="249" t="s">
        <v>83</v>
      </c>
      <c r="AV470" s="13" t="s">
        <v>83</v>
      </c>
      <c r="AW470" s="13" t="s">
        <v>30</v>
      </c>
      <c r="AX470" s="13" t="s">
        <v>73</v>
      </c>
      <c r="AY470" s="249" t="s">
        <v>151</v>
      </c>
    </row>
    <row r="471" s="14" customFormat="1">
      <c r="A471" s="14"/>
      <c r="B471" s="250"/>
      <c r="C471" s="251"/>
      <c r="D471" s="234" t="s">
        <v>160</v>
      </c>
      <c r="E471" s="252" t="s">
        <v>1</v>
      </c>
      <c r="F471" s="253" t="s">
        <v>162</v>
      </c>
      <c r="G471" s="251"/>
      <c r="H471" s="254">
        <v>56.266999999999996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0" t="s">
        <v>160</v>
      </c>
      <c r="AU471" s="260" t="s">
        <v>83</v>
      </c>
      <c r="AV471" s="14" t="s">
        <v>157</v>
      </c>
      <c r="AW471" s="14" t="s">
        <v>30</v>
      </c>
      <c r="AX471" s="14" t="s">
        <v>81</v>
      </c>
      <c r="AY471" s="260" t="s">
        <v>151</v>
      </c>
    </row>
    <row r="472" s="2" customFormat="1" ht="21.75" customHeight="1">
      <c r="A472" s="38"/>
      <c r="B472" s="39"/>
      <c r="C472" s="272" t="s">
        <v>532</v>
      </c>
      <c r="D472" s="272" t="s">
        <v>387</v>
      </c>
      <c r="E472" s="273" t="s">
        <v>524</v>
      </c>
      <c r="F472" s="274" t="s">
        <v>525</v>
      </c>
      <c r="G472" s="275" t="s">
        <v>156</v>
      </c>
      <c r="H472" s="276">
        <v>57.954999999999998</v>
      </c>
      <c r="I472" s="277"/>
      <c r="J472" s="278">
        <f>ROUND(I472*H472,2)</f>
        <v>0</v>
      </c>
      <c r="K472" s="279"/>
      <c r="L472" s="280"/>
      <c r="M472" s="281" t="s">
        <v>1</v>
      </c>
      <c r="N472" s="282" t="s">
        <v>40</v>
      </c>
      <c r="O472" s="92"/>
      <c r="P472" s="230">
        <f>O472*H472</f>
        <v>0</v>
      </c>
      <c r="Q472" s="230">
        <v>0.13100000000000001</v>
      </c>
      <c r="R472" s="230">
        <f>Q472*H472</f>
        <v>7.5921050000000001</v>
      </c>
      <c r="S472" s="230">
        <v>0</v>
      </c>
      <c r="T472" s="231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2" t="s">
        <v>191</v>
      </c>
      <c r="AT472" s="232" t="s">
        <v>387</v>
      </c>
      <c r="AU472" s="232" t="s">
        <v>83</v>
      </c>
      <c r="AY472" s="17" t="s">
        <v>151</v>
      </c>
      <c r="BE472" s="233">
        <f>IF(N472="základní",J472,0)</f>
        <v>0</v>
      </c>
      <c r="BF472" s="233">
        <f>IF(N472="snížená",J472,0)</f>
        <v>0</v>
      </c>
      <c r="BG472" s="233">
        <f>IF(N472="zákl. přenesená",J472,0)</f>
        <v>0</v>
      </c>
      <c r="BH472" s="233">
        <f>IF(N472="sníž. přenesená",J472,0)</f>
        <v>0</v>
      </c>
      <c r="BI472" s="233">
        <f>IF(N472="nulová",J472,0)</f>
        <v>0</v>
      </c>
      <c r="BJ472" s="17" t="s">
        <v>157</v>
      </c>
      <c r="BK472" s="233">
        <f>ROUND(I472*H472,2)</f>
        <v>0</v>
      </c>
      <c r="BL472" s="17" t="s">
        <v>157</v>
      </c>
      <c r="BM472" s="232" t="s">
        <v>533</v>
      </c>
    </row>
    <row r="473" s="2" customFormat="1">
      <c r="A473" s="38"/>
      <c r="B473" s="39"/>
      <c r="C473" s="40"/>
      <c r="D473" s="234" t="s">
        <v>159</v>
      </c>
      <c r="E473" s="40"/>
      <c r="F473" s="235" t="s">
        <v>525</v>
      </c>
      <c r="G473" s="40"/>
      <c r="H473" s="40"/>
      <c r="I473" s="236"/>
      <c r="J473" s="40"/>
      <c r="K473" s="40"/>
      <c r="L473" s="44"/>
      <c r="M473" s="237"/>
      <c r="N473" s="238"/>
      <c r="O473" s="92"/>
      <c r="P473" s="92"/>
      <c r="Q473" s="92"/>
      <c r="R473" s="92"/>
      <c r="S473" s="92"/>
      <c r="T473" s="93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159</v>
      </c>
      <c r="AU473" s="17" t="s">
        <v>83</v>
      </c>
    </row>
    <row r="474" s="13" customFormat="1">
      <c r="A474" s="13"/>
      <c r="B474" s="239"/>
      <c r="C474" s="240"/>
      <c r="D474" s="234" t="s">
        <v>160</v>
      </c>
      <c r="E474" s="241" t="s">
        <v>1</v>
      </c>
      <c r="F474" s="242" t="s">
        <v>534</v>
      </c>
      <c r="G474" s="240"/>
      <c r="H474" s="243">
        <v>57.954999999999998</v>
      </c>
      <c r="I474" s="244"/>
      <c r="J474" s="240"/>
      <c r="K474" s="240"/>
      <c r="L474" s="245"/>
      <c r="M474" s="246"/>
      <c r="N474" s="247"/>
      <c r="O474" s="247"/>
      <c r="P474" s="247"/>
      <c r="Q474" s="247"/>
      <c r="R474" s="247"/>
      <c r="S474" s="247"/>
      <c r="T474" s="24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9" t="s">
        <v>160</v>
      </c>
      <c r="AU474" s="249" t="s">
        <v>83</v>
      </c>
      <c r="AV474" s="13" t="s">
        <v>83</v>
      </c>
      <c r="AW474" s="13" t="s">
        <v>30</v>
      </c>
      <c r="AX474" s="13" t="s">
        <v>73</v>
      </c>
      <c r="AY474" s="249" t="s">
        <v>151</v>
      </c>
    </row>
    <row r="475" s="14" customFormat="1">
      <c r="A475" s="14"/>
      <c r="B475" s="250"/>
      <c r="C475" s="251"/>
      <c r="D475" s="234" t="s">
        <v>160</v>
      </c>
      <c r="E475" s="252" t="s">
        <v>1</v>
      </c>
      <c r="F475" s="253" t="s">
        <v>162</v>
      </c>
      <c r="G475" s="251"/>
      <c r="H475" s="254">
        <v>57.954999999999998</v>
      </c>
      <c r="I475" s="255"/>
      <c r="J475" s="251"/>
      <c r="K475" s="251"/>
      <c r="L475" s="256"/>
      <c r="M475" s="257"/>
      <c r="N475" s="258"/>
      <c r="O475" s="258"/>
      <c r="P475" s="258"/>
      <c r="Q475" s="258"/>
      <c r="R475" s="258"/>
      <c r="S475" s="258"/>
      <c r="T475" s="25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0" t="s">
        <v>160</v>
      </c>
      <c r="AU475" s="260" t="s">
        <v>83</v>
      </c>
      <c r="AV475" s="14" t="s">
        <v>157</v>
      </c>
      <c r="AW475" s="14" t="s">
        <v>30</v>
      </c>
      <c r="AX475" s="14" t="s">
        <v>81</v>
      </c>
      <c r="AY475" s="260" t="s">
        <v>151</v>
      </c>
    </row>
    <row r="476" s="12" customFormat="1" ht="22.8" customHeight="1">
      <c r="A476" s="12"/>
      <c r="B476" s="204"/>
      <c r="C476" s="205"/>
      <c r="D476" s="206" t="s">
        <v>72</v>
      </c>
      <c r="E476" s="218" t="s">
        <v>181</v>
      </c>
      <c r="F476" s="218" t="s">
        <v>535</v>
      </c>
      <c r="G476" s="205"/>
      <c r="H476" s="205"/>
      <c r="I476" s="208"/>
      <c r="J476" s="219">
        <f>BK476</f>
        <v>0</v>
      </c>
      <c r="K476" s="205"/>
      <c r="L476" s="210"/>
      <c r="M476" s="211"/>
      <c r="N476" s="212"/>
      <c r="O476" s="212"/>
      <c r="P476" s="213">
        <f>SUM(P477:P638)</f>
        <v>0</v>
      </c>
      <c r="Q476" s="212"/>
      <c r="R476" s="213">
        <f>SUM(R477:R638)</f>
        <v>34.012544520000006</v>
      </c>
      <c r="S476" s="212"/>
      <c r="T476" s="214">
        <f>SUM(T477:T638)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15" t="s">
        <v>81</v>
      </c>
      <c r="AT476" s="216" t="s">
        <v>72</v>
      </c>
      <c r="AU476" s="216" t="s">
        <v>81</v>
      </c>
      <c r="AY476" s="215" t="s">
        <v>151</v>
      </c>
      <c r="BK476" s="217">
        <f>SUM(BK477:BK638)</f>
        <v>0</v>
      </c>
    </row>
    <row r="477" s="2" customFormat="1" ht="21.75" customHeight="1">
      <c r="A477" s="38"/>
      <c r="B477" s="39"/>
      <c r="C477" s="220" t="s">
        <v>536</v>
      </c>
      <c r="D477" s="220" t="s">
        <v>153</v>
      </c>
      <c r="E477" s="221" t="s">
        <v>537</v>
      </c>
      <c r="F477" s="222" t="s">
        <v>538</v>
      </c>
      <c r="G477" s="223" t="s">
        <v>156</v>
      </c>
      <c r="H477" s="224">
        <v>31.68</v>
      </c>
      <c r="I477" s="225"/>
      <c r="J477" s="226">
        <f>ROUND(I477*H477,2)</f>
        <v>0</v>
      </c>
      <c r="K477" s="227"/>
      <c r="L477" s="44"/>
      <c r="M477" s="228" t="s">
        <v>1</v>
      </c>
      <c r="N477" s="229" t="s">
        <v>40</v>
      </c>
      <c r="O477" s="92"/>
      <c r="P477" s="230">
        <f>O477*H477</f>
        <v>0</v>
      </c>
      <c r="Q477" s="230">
        <v>0.0057099999999999998</v>
      </c>
      <c r="R477" s="230">
        <f>Q477*H477</f>
        <v>0.18089279999999999</v>
      </c>
      <c r="S477" s="230">
        <v>0</v>
      </c>
      <c r="T477" s="231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2" t="s">
        <v>157</v>
      </c>
      <c r="AT477" s="232" t="s">
        <v>153</v>
      </c>
      <c r="AU477" s="232" t="s">
        <v>83</v>
      </c>
      <c r="AY477" s="17" t="s">
        <v>151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7" t="s">
        <v>157</v>
      </c>
      <c r="BK477" s="233">
        <f>ROUND(I477*H477,2)</f>
        <v>0</v>
      </c>
      <c r="BL477" s="17" t="s">
        <v>157</v>
      </c>
      <c r="BM477" s="232" t="s">
        <v>539</v>
      </c>
    </row>
    <row r="478" s="2" customFormat="1">
      <c r="A478" s="38"/>
      <c r="B478" s="39"/>
      <c r="C478" s="40"/>
      <c r="D478" s="234" t="s">
        <v>159</v>
      </c>
      <c r="E478" s="40"/>
      <c r="F478" s="235" t="s">
        <v>538</v>
      </c>
      <c r="G478" s="40"/>
      <c r="H478" s="40"/>
      <c r="I478" s="236"/>
      <c r="J478" s="40"/>
      <c r="K478" s="40"/>
      <c r="L478" s="44"/>
      <c r="M478" s="237"/>
      <c r="N478" s="238"/>
      <c r="O478" s="92"/>
      <c r="P478" s="92"/>
      <c r="Q478" s="92"/>
      <c r="R478" s="92"/>
      <c r="S478" s="92"/>
      <c r="T478" s="93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159</v>
      </c>
      <c r="AU478" s="17" t="s">
        <v>83</v>
      </c>
    </row>
    <row r="479" s="15" customFormat="1">
      <c r="A479" s="15"/>
      <c r="B479" s="261"/>
      <c r="C479" s="262"/>
      <c r="D479" s="234" t="s">
        <v>160</v>
      </c>
      <c r="E479" s="263" t="s">
        <v>1</v>
      </c>
      <c r="F479" s="264" t="s">
        <v>483</v>
      </c>
      <c r="G479" s="262"/>
      <c r="H479" s="263" t="s">
        <v>1</v>
      </c>
      <c r="I479" s="265"/>
      <c r="J479" s="262"/>
      <c r="K479" s="262"/>
      <c r="L479" s="266"/>
      <c r="M479" s="267"/>
      <c r="N479" s="268"/>
      <c r="O479" s="268"/>
      <c r="P479" s="268"/>
      <c r="Q479" s="268"/>
      <c r="R479" s="268"/>
      <c r="S479" s="268"/>
      <c r="T479" s="269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70" t="s">
        <v>160</v>
      </c>
      <c r="AU479" s="270" t="s">
        <v>83</v>
      </c>
      <c r="AV479" s="15" t="s">
        <v>81</v>
      </c>
      <c r="AW479" s="15" t="s">
        <v>30</v>
      </c>
      <c r="AX479" s="15" t="s">
        <v>73</v>
      </c>
      <c r="AY479" s="270" t="s">
        <v>151</v>
      </c>
    </row>
    <row r="480" s="13" customFormat="1">
      <c r="A480" s="13"/>
      <c r="B480" s="239"/>
      <c r="C480" s="240"/>
      <c r="D480" s="234" t="s">
        <v>160</v>
      </c>
      <c r="E480" s="241" t="s">
        <v>1</v>
      </c>
      <c r="F480" s="242" t="s">
        <v>540</v>
      </c>
      <c r="G480" s="240"/>
      <c r="H480" s="243">
        <v>31.68</v>
      </c>
      <c r="I480" s="244"/>
      <c r="J480" s="240"/>
      <c r="K480" s="240"/>
      <c r="L480" s="245"/>
      <c r="M480" s="246"/>
      <c r="N480" s="247"/>
      <c r="O480" s="247"/>
      <c r="P480" s="247"/>
      <c r="Q480" s="247"/>
      <c r="R480" s="247"/>
      <c r="S480" s="247"/>
      <c r="T480" s="24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9" t="s">
        <v>160</v>
      </c>
      <c r="AU480" s="249" t="s">
        <v>83</v>
      </c>
      <c r="AV480" s="13" t="s">
        <v>83</v>
      </c>
      <c r="AW480" s="13" t="s">
        <v>30</v>
      </c>
      <c r="AX480" s="13" t="s">
        <v>73</v>
      </c>
      <c r="AY480" s="249" t="s">
        <v>151</v>
      </c>
    </row>
    <row r="481" s="14" customFormat="1">
      <c r="A481" s="14"/>
      <c r="B481" s="250"/>
      <c r="C481" s="251"/>
      <c r="D481" s="234" t="s">
        <v>160</v>
      </c>
      <c r="E481" s="252" t="s">
        <v>1</v>
      </c>
      <c r="F481" s="253" t="s">
        <v>162</v>
      </c>
      <c r="G481" s="251"/>
      <c r="H481" s="254">
        <v>31.68</v>
      </c>
      <c r="I481" s="255"/>
      <c r="J481" s="251"/>
      <c r="K481" s="251"/>
      <c r="L481" s="256"/>
      <c r="M481" s="257"/>
      <c r="N481" s="258"/>
      <c r="O481" s="258"/>
      <c r="P481" s="258"/>
      <c r="Q481" s="258"/>
      <c r="R481" s="258"/>
      <c r="S481" s="258"/>
      <c r="T481" s="25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0" t="s">
        <v>160</v>
      </c>
      <c r="AU481" s="260" t="s">
        <v>83</v>
      </c>
      <c r="AV481" s="14" t="s">
        <v>157</v>
      </c>
      <c r="AW481" s="14" t="s">
        <v>30</v>
      </c>
      <c r="AX481" s="14" t="s">
        <v>81</v>
      </c>
      <c r="AY481" s="260" t="s">
        <v>151</v>
      </c>
    </row>
    <row r="482" s="2" customFormat="1" ht="24.15" customHeight="1">
      <c r="A482" s="38"/>
      <c r="B482" s="39"/>
      <c r="C482" s="220" t="s">
        <v>541</v>
      </c>
      <c r="D482" s="220" t="s">
        <v>153</v>
      </c>
      <c r="E482" s="221" t="s">
        <v>542</v>
      </c>
      <c r="F482" s="222" t="s">
        <v>543</v>
      </c>
      <c r="G482" s="223" t="s">
        <v>156</v>
      </c>
      <c r="H482" s="224">
        <v>67.989999999999995</v>
      </c>
      <c r="I482" s="225"/>
      <c r="J482" s="226">
        <f>ROUND(I482*H482,2)</f>
        <v>0</v>
      </c>
      <c r="K482" s="227"/>
      <c r="L482" s="44"/>
      <c r="M482" s="228" t="s">
        <v>1</v>
      </c>
      <c r="N482" s="229" t="s">
        <v>40</v>
      </c>
      <c r="O482" s="92"/>
      <c r="P482" s="230">
        <f>O482*H482</f>
        <v>0</v>
      </c>
      <c r="Q482" s="230">
        <v>0.0040000000000000001</v>
      </c>
      <c r="R482" s="230">
        <f>Q482*H482</f>
        <v>0.27195999999999998</v>
      </c>
      <c r="S482" s="230">
        <v>0</v>
      </c>
      <c r="T482" s="231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2" t="s">
        <v>157</v>
      </c>
      <c r="AT482" s="232" t="s">
        <v>153</v>
      </c>
      <c r="AU482" s="232" t="s">
        <v>83</v>
      </c>
      <c r="AY482" s="17" t="s">
        <v>151</v>
      </c>
      <c r="BE482" s="233">
        <f>IF(N482="základní",J482,0)</f>
        <v>0</v>
      </c>
      <c r="BF482" s="233">
        <f>IF(N482="snížená",J482,0)</f>
        <v>0</v>
      </c>
      <c r="BG482" s="233">
        <f>IF(N482="zákl. přenesená",J482,0)</f>
        <v>0</v>
      </c>
      <c r="BH482" s="233">
        <f>IF(N482="sníž. přenesená",J482,0)</f>
        <v>0</v>
      </c>
      <c r="BI482" s="233">
        <f>IF(N482="nulová",J482,0)</f>
        <v>0</v>
      </c>
      <c r="BJ482" s="17" t="s">
        <v>157</v>
      </c>
      <c r="BK482" s="233">
        <f>ROUND(I482*H482,2)</f>
        <v>0</v>
      </c>
      <c r="BL482" s="17" t="s">
        <v>157</v>
      </c>
      <c r="BM482" s="232" t="s">
        <v>544</v>
      </c>
    </row>
    <row r="483" s="2" customFormat="1">
      <c r="A483" s="38"/>
      <c r="B483" s="39"/>
      <c r="C483" s="40"/>
      <c r="D483" s="234" t="s">
        <v>159</v>
      </c>
      <c r="E483" s="40"/>
      <c r="F483" s="235" t="s">
        <v>543</v>
      </c>
      <c r="G483" s="40"/>
      <c r="H483" s="40"/>
      <c r="I483" s="236"/>
      <c r="J483" s="40"/>
      <c r="K483" s="40"/>
      <c r="L483" s="44"/>
      <c r="M483" s="237"/>
      <c r="N483" s="238"/>
      <c r="O483" s="92"/>
      <c r="P483" s="92"/>
      <c r="Q483" s="92"/>
      <c r="R483" s="92"/>
      <c r="S483" s="92"/>
      <c r="T483" s="93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159</v>
      </c>
      <c r="AU483" s="17" t="s">
        <v>83</v>
      </c>
    </row>
    <row r="484" s="13" customFormat="1">
      <c r="A484" s="13"/>
      <c r="B484" s="239"/>
      <c r="C484" s="240"/>
      <c r="D484" s="234" t="s">
        <v>160</v>
      </c>
      <c r="E484" s="241" t="s">
        <v>1</v>
      </c>
      <c r="F484" s="242" t="s">
        <v>545</v>
      </c>
      <c r="G484" s="240"/>
      <c r="H484" s="243">
        <v>67.989999999999995</v>
      </c>
      <c r="I484" s="244"/>
      <c r="J484" s="240"/>
      <c r="K484" s="240"/>
      <c r="L484" s="245"/>
      <c r="M484" s="246"/>
      <c r="N484" s="247"/>
      <c r="O484" s="247"/>
      <c r="P484" s="247"/>
      <c r="Q484" s="247"/>
      <c r="R484" s="247"/>
      <c r="S484" s="247"/>
      <c r="T484" s="24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9" t="s">
        <v>160</v>
      </c>
      <c r="AU484" s="249" t="s">
        <v>83</v>
      </c>
      <c r="AV484" s="13" t="s">
        <v>83</v>
      </c>
      <c r="AW484" s="13" t="s">
        <v>30</v>
      </c>
      <c r="AX484" s="13" t="s">
        <v>73</v>
      </c>
      <c r="AY484" s="249" t="s">
        <v>151</v>
      </c>
    </row>
    <row r="485" s="14" customFormat="1">
      <c r="A485" s="14"/>
      <c r="B485" s="250"/>
      <c r="C485" s="251"/>
      <c r="D485" s="234" t="s">
        <v>160</v>
      </c>
      <c r="E485" s="252" t="s">
        <v>1</v>
      </c>
      <c r="F485" s="253" t="s">
        <v>162</v>
      </c>
      <c r="G485" s="251"/>
      <c r="H485" s="254">
        <v>67.989999999999995</v>
      </c>
      <c r="I485" s="255"/>
      <c r="J485" s="251"/>
      <c r="K485" s="251"/>
      <c r="L485" s="256"/>
      <c r="M485" s="257"/>
      <c r="N485" s="258"/>
      <c r="O485" s="258"/>
      <c r="P485" s="258"/>
      <c r="Q485" s="258"/>
      <c r="R485" s="258"/>
      <c r="S485" s="258"/>
      <c r="T485" s="25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0" t="s">
        <v>160</v>
      </c>
      <c r="AU485" s="260" t="s">
        <v>83</v>
      </c>
      <c r="AV485" s="14" t="s">
        <v>157</v>
      </c>
      <c r="AW485" s="14" t="s">
        <v>30</v>
      </c>
      <c r="AX485" s="14" t="s">
        <v>81</v>
      </c>
      <c r="AY485" s="260" t="s">
        <v>151</v>
      </c>
    </row>
    <row r="486" s="2" customFormat="1" ht="24.15" customHeight="1">
      <c r="A486" s="38"/>
      <c r="B486" s="39"/>
      <c r="C486" s="220" t="s">
        <v>546</v>
      </c>
      <c r="D486" s="220" t="s">
        <v>153</v>
      </c>
      <c r="E486" s="221" t="s">
        <v>547</v>
      </c>
      <c r="F486" s="222" t="s">
        <v>548</v>
      </c>
      <c r="G486" s="223" t="s">
        <v>156</v>
      </c>
      <c r="H486" s="224">
        <v>67.989999999999995</v>
      </c>
      <c r="I486" s="225"/>
      <c r="J486" s="226">
        <f>ROUND(I486*H486,2)</f>
        <v>0</v>
      </c>
      <c r="K486" s="227"/>
      <c r="L486" s="44"/>
      <c r="M486" s="228" t="s">
        <v>1</v>
      </c>
      <c r="N486" s="229" t="s">
        <v>40</v>
      </c>
      <c r="O486" s="92"/>
      <c r="P486" s="230">
        <f>O486*H486</f>
        <v>0</v>
      </c>
      <c r="Q486" s="230">
        <v>0.017000000000000001</v>
      </c>
      <c r="R486" s="230">
        <f>Q486*H486</f>
        <v>1.1558299999999999</v>
      </c>
      <c r="S486" s="230">
        <v>0</v>
      </c>
      <c r="T486" s="231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2" t="s">
        <v>157</v>
      </c>
      <c r="AT486" s="232" t="s">
        <v>153</v>
      </c>
      <c r="AU486" s="232" t="s">
        <v>83</v>
      </c>
      <c r="AY486" s="17" t="s">
        <v>151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7" t="s">
        <v>157</v>
      </c>
      <c r="BK486" s="233">
        <f>ROUND(I486*H486,2)</f>
        <v>0</v>
      </c>
      <c r="BL486" s="17" t="s">
        <v>157</v>
      </c>
      <c r="BM486" s="232" t="s">
        <v>549</v>
      </c>
    </row>
    <row r="487" s="2" customFormat="1">
      <c r="A487" s="38"/>
      <c r="B487" s="39"/>
      <c r="C487" s="40"/>
      <c r="D487" s="234" t="s">
        <v>159</v>
      </c>
      <c r="E487" s="40"/>
      <c r="F487" s="235" t="s">
        <v>548</v>
      </c>
      <c r="G487" s="40"/>
      <c r="H487" s="40"/>
      <c r="I487" s="236"/>
      <c r="J487" s="40"/>
      <c r="K487" s="40"/>
      <c r="L487" s="44"/>
      <c r="M487" s="237"/>
      <c r="N487" s="238"/>
      <c r="O487" s="92"/>
      <c r="P487" s="92"/>
      <c r="Q487" s="92"/>
      <c r="R487" s="92"/>
      <c r="S487" s="92"/>
      <c r="T487" s="93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159</v>
      </c>
      <c r="AU487" s="17" t="s">
        <v>83</v>
      </c>
    </row>
    <row r="488" s="13" customFormat="1">
      <c r="A488" s="13"/>
      <c r="B488" s="239"/>
      <c r="C488" s="240"/>
      <c r="D488" s="234" t="s">
        <v>160</v>
      </c>
      <c r="E488" s="241" t="s">
        <v>1</v>
      </c>
      <c r="F488" s="242" t="s">
        <v>545</v>
      </c>
      <c r="G488" s="240"/>
      <c r="H488" s="243">
        <v>67.989999999999995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160</v>
      </c>
      <c r="AU488" s="249" t="s">
        <v>83</v>
      </c>
      <c r="AV488" s="13" t="s">
        <v>83</v>
      </c>
      <c r="AW488" s="13" t="s">
        <v>30</v>
      </c>
      <c r="AX488" s="13" t="s">
        <v>73</v>
      </c>
      <c r="AY488" s="249" t="s">
        <v>151</v>
      </c>
    </row>
    <row r="489" s="14" customFormat="1">
      <c r="A489" s="14"/>
      <c r="B489" s="250"/>
      <c r="C489" s="251"/>
      <c r="D489" s="234" t="s">
        <v>160</v>
      </c>
      <c r="E489" s="252" t="s">
        <v>1</v>
      </c>
      <c r="F489" s="253" t="s">
        <v>162</v>
      </c>
      <c r="G489" s="251"/>
      <c r="H489" s="254">
        <v>67.989999999999995</v>
      </c>
      <c r="I489" s="255"/>
      <c r="J489" s="251"/>
      <c r="K489" s="251"/>
      <c r="L489" s="256"/>
      <c r="M489" s="257"/>
      <c r="N489" s="258"/>
      <c r="O489" s="258"/>
      <c r="P489" s="258"/>
      <c r="Q489" s="258"/>
      <c r="R489" s="258"/>
      <c r="S489" s="258"/>
      <c r="T489" s="25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0" t="s">
        <v>160</v>
      </c>
      <c r="AU489" s="260" t="s">
        <v>83</v>
      </c>
      <c r="AV489" s="14" t="s">
        <v>157</v>
      </c>
      <c r="AW489" s="14" t="s">
        <v>30</v>
      </c>
      <c r="AX489" s="14" t="s">
        <v>81</v>
      </c>
      <c r="AY489" s="260" t="s">
        <v>151</v>
      </c>
    </row>
    <row r="490" s="2" customFormat="1" ht="21.75" customHeight="1">
      <c r="A490" s="38"/>
      <c r="B490" s="39"/>
      <c r="C490" s="220" t="s">
        <v>550</v>
      </c>
      <c r="D490" s="220" t="s">
        <v>153</v>
      </c>
      <c r="E490" s="221" t="s">
        <v>551</v>
      </c>
      <c r="F490" s="222" t="s">
        <v>552</v>
      </c>
      <c r="G490" s="223" t="s">
        <v>156</v>
      </c>
      <c r="H490" s="224">
        <v>114.096</v>
      </c>
      <c r="I490" s="225"/>
      <c r="J490" s="226">
        <f>ROUND(I490*H490,2)</f>
        <v>0</v>
      </c>
      <c r="K490" s="227"/>
      <c r="L490" s="44"/>
      <c r="M490" s="228" t="s">
        <v>1</v>
      </c>
      <c r="N490" s="229" t="s">
        <v>40</v>
      </c>
      <c r="O490" s="92"/>
      <c r="P490" s="230">
        <f>O490*H490</f>
        <v>0</v>
      </c>
      <c r="Q490" s="230">
        <v>0.0057099999999999998</v>
      </c>
      <c r="R490" s="230">
        <f>Q490*H490</f>
        <v>0.65148815999999998</v>
      </c>
      <c r="S490" s="230">
        <v>0</v>
      </c>
      <c r="T490" s="231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2" t="s">
        <v>157</v>
      </c>
      <c r="AT490" s="232" t="s">
        <v>153</v>
      </c>
      <c r="AU490" s="232" t="s">
        <v>83</v>
      </c>
      <c r="AY490" s="17" t="s">
        <v>151</v>
      </c>
      <c r="BE490" s="233">
        <f>IF(N490="základní",J490,0)</f>
        <v>0</v>
      </c>
      <c r="BF490" s="233">
        <f>IF(N490="snížená",J490,0)</f>
        <v>0</v>
      </c>
      <c r="BG490" s="233">
        <f>IF(N490="zákl. přenesená",J490,0)</f>
        <v>0</v>
      </c>
      <c r="BH490" s="233">
        <f>IF(N490="sníž. přenesená",J490,0)</f>
        <v>0</v>
      </c>
      <c r="BI490" s="233">
        <f>IF(N490="nulová",J490,0)</f>
        <v>0</v>
      </c>
      <c r="BJ490" s="17" t="s">
        <v>157</v>
      </c>
      <c r="BK490" s="233">
        <f>ROUND(I490*H490,2)</f>
        <v>0</v>
      </c>
      <c r="BL490" s="17" t="s">
        <v>157</v>
      </c>
      <c r="BM490" s="232" t="s">
        <v>553</v>
      </c>
    </row>
    <row r="491" s="2" customFormat="1">
      <c r="A491" s="38"/>
      <c r="B491" s="39"/>
      <c r="C491" s="40"/>
      <c r="D491" s="234" t="s">
        <v>159</v>
      </c>
      <c r="E491" s="40"/>
      <c r="F491" s="235" t="s">
        <v>552</v>
      </c>
      <c r="G491" s="40"/>
      <c r="H491" s="40"/>
      <c r="I491" s="236"/>
      <c r="J491" s="40"/>
      <c r="K491" s="40"/>
      <c r="L491" s="44"/>
      <c r="M491" s="237"/>
      <c r="N491" s="238"/>
      <c r="O491" s="92"/>
      <c r="P491" s="92"/>
      <c r="Q491" s="92"/>
      <c r="R491" s="92"/>
      <c r="S491" s="92"/>
      <c r="T491" s="93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159</v>
      </c>
      <c r="AU491" s="17" t="s">
        <v>83</v>
      </c>
    </row>
    <row r="492" s="15" customFormat="1">
      <c r="A492" s="15"/>
      <c r="B492" s="261"/>
      <c r="C492" s="262"/>
      <c r="D492" s="234" t="s">
        <v>160</v>
      </c>
      <c r="E492" s="263" t="s">
        <v>1</v>
      </c>
      <c r="F492" s="264" t="s">
        <v>483</v>
      </c>
      <c r="G492" s="262"/>
      <c r="H492" s="263" t="s">
        <v>1</v>
      </c>
      <c r="I492" s="265"/>
      <c r="J492" s="262"/>
      <c r="K492" s="262"/>
      <c r="L492" s="266"/>
      <c r="M492" s="267"/>
      <c r="N492" s="268"/>
      <c r="O492" s="268"/>
      <c r="P492" s="268"/>
      <c r="Q492" s="268"/>
      <c r="R492" s="268"/>
      <c r="S492" s="268"/>
      <c r="T492" s="269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70" t="s">
        <v>160</v>
      </c>
      <c r="AU492" s="270" t="s">
        <v>83</v>
      </c>
      <c r="AV492" s="15" t="s">
        <v>81</v>
      </c>
      <c r="AW492" s="15" t="s">
        <v>30</v>
      </c>
      <c r="AX492" s="15" t="s">
        <v>73</v>
      </c>
      <c r="AY492" s="270" t="s">
        <v>151</v>
      </c>
    </row>
    <row r="493" s="13" customFormat="1">
      <c r="A493" s="13"/>
      <c r="B493" s="239"/>
      <c r="C493" s="240"/>
      <c r="D493" s="234" t="s">
        <v>160</v>
      </c>
      <c r="E493" s="241" t="s">
        <v>1</v>
      </c>
      <c r="F493" s="242" t="s">
        <v>554</v>
      </c>
      <c r="G493" s="240"/>
      <c r="H493" s="243">
        <v>118.075</v>
      </c>
      <c r="I493" s="244"/>
      <c r="J493" s="240"/>
      <c r="K493" s="240"/>
      <c r="L493" s="245"/>
      <c r="M493" s="246"/>
      <c r="N493" s="247"/>
      <c r="O493" s="247"/>
      <c r="P493" s="247"/>
      <c r="Q493" s="247"/>
      <c r="R493" s="247"/>
      <c r="S493" s="247"/>
      <c r="T493" s="24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9" t="s">
        <v>160</v>
      </c>
      <c r="AU493" s="249" t="s">
        <v>83</v>
      </c>
      <c r="AV493" s="13" t="s">
        <v>83</v>
      </c>
      <c r="AW493" s="13" t="s">
        <v>30</v>
      </c>
      <c r="AX493" s="13" t="s">
        <v>73</v>
      </c>
      <c r="AY493" s="249" t="s">
        <v>151</v>
      </c>
    </row>
    <row r="494" s="15" customFormat="1">
      <c r="A494" s="15"/>
      <c r="B494" s="261"/>
      <c r="C494" s="262"/>
      <c r="D494" s="234" t="s">
        <v>160</v>
      </c>
      <c r="E494" s="263" t="s">
        <v>1</v>
      </c>
      <c r="F494" s="264" t="s">
        <v>333</v>
      </c>
      <c r="G494" s="262"/>
      <c r="H494" s="263" t="s">
        <v>1</v>
      </c>
      <c r="I494" s="265"/>
      <c r="J494" s="262"/>
      <c r="K494" s="262"/>
      <c r="L494" s="266"/>
      <c r="M494" s="267"/>
      <c r="N494" s="268"/>
      <c r="O494" s="268"/>
      <c r="P494" s="268"/>
      <c r="Q494" s="268"/>
      <c r="R494" s="268"/>
      <c r="S494" s="268"/>
      <c r="T494" s="269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0" t="s">
        <v>160</v>
      </c>
      <c r="AU494" s="270" t="s">
        <v>83</v>
      </c>
      <c r="AV494" s="15" t="s">
        <v>81</v>
      </c>
      <c r="AW494" s="15" t="s">
        <v>30</v>
      </c>
      <c r="AX494" s="15" t="s">
        <v>73</v>
      </c>
      <c r="AY494" s="270" t="s">
        <v>151</v>
      </c>
    </row>
    <row r="495" s="13" customFormat="1">
      <c r="A495" s="13"/>
      <c r="B495" s="239"/>
      <c r="C495" s="240"/>
      <c r="D495" s="234" t="s">
        <v>160</v>
      </c>
      <c r="E495" s="241" t="s">
        <v>1</v>
      </c>
      <c r="F495" s="242" t="s">
        <v>555</v>
      </c>
      <c r="G495" s="240"/>
      <c r="H495" s="243">
        <v>-9.375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160</v>
      </c>
      <c r="AU495" s="249" t="s">
        <v>83</v>
      </c>
      <c r="AV495" s="13" t="s">
        <v>83</v>
      </c>
      <c r="AW495" s="13" t="s">
        <v>30</v>
      </c>
      <c r="AX495" s="13" t="s">
        <v>73</v>
      </c>
      <c r="AY495" s="249" t="s">
        <v>151</v>
      </c>
    </row>
    <row r="496" s="15" customFormat="1">
      <c r="A496" s="15"/>
      <c r="B496" s="261"/>
      <c r="C496" s="262"/>
      <c r="D496" s="234" t="s">
        <v>160</v>
      </c>
      <c r="E496" s="263" t="s">
        <v>1</v>
      </c>
      <c r="F496" s="264" t="s">
        <v>556</v>
      </c>
      <c r="G496" s="262"/>
      <c r="H496" s="263" t="s">
        <v>1</v>
      </c>
      <c r="I496" s="265"/>
      <c r="J496" s="262"/>
      <c r="K496" s="262"/>
      <c r="L496" s="266"/>
      <c r="M496" s="267"/>
      <c r="N496" s="268"/>
      <c r="O496" s="268"/>
      <c r="P496" s="268"/>
      <c r="Q496" s="268"/>
      <c r="R496" s="268"/>
      <c r="S496" s="268"/>
      <c r="T496" s="269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0" t="s">
        <v>160</v>
      </c>
      <c r="AU496" s="270" t="s">
        <v>83</v>
      </c>
      <c r="AV496" s="15" t="s">
        <v>81</v>
      </c>
      <c r="AW496" s="15" t="s">
        <v>30</v>
      </c>
      <c r="AX496" s="15" t="s">
        <v>73</v>
      </c>
      <c r="AY496" s="270" t="s">
        <v>151</v>
      </c>
    </row>
    <row r="497" s="13" customFormat="1">
      <c r="A497" s="13"/>
      <c r="B497" s="239"/>
      <c r="C497" s="240"/>
      <c r="D497" s="234" t="s">
        <v>160</v>
      </c>
      <c r="E497" s="241" t="s">
        <v>1</v>
      </c>
      <c r="F497" s="242" t="s">
        <v>557</v>
      </c>
      <c r="G497" s="240"/>
      <c r="H497" s="243">
        <v>2.552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160</v>
      </c>
      <c r="AU497" s="249" t="s">
        <v>83</v>
      </c>
      <c r="AV497" s="13" t="s">
        <v>83</v>
      </c>
      <c r="AW497" s="13" t="s">
        <v>30</v>
      </c>
      <c r="AX497" s="13" t="s">
        <v>73</v>
      </c>
      <c r="AY497" s="249" t="s">
        <v>151</v>
      </c>
    </row>
    <row r="498" s="13" customFormat="1">
      <c r="A498" s="13"/>
      <c r="B498" s="239"/>
      <c r="C498" s="240"/>
      <c r="D498" s="234" t="s">
        <v>160</v>
      </c>
      <c r="E498" s="241" t="s">
        <v>1</v>
      </c>
      <c r="F498" s="242" t="s">
        <v>558</v>
      </c>
      <c r="G498" s="240"/>
      <c r="H498" s="243">
        <v>2.8439999999999999</v>
      </c>
      <c r="I498" s="244"/>
      <c r="J498" s="240"/>
      <c r="K498" s="240"/>
      <c r="L498" s="245"/>
      <c r="M498" s="246"/>
      <c r="N498" s="247"/>
      <c r="O498" s="247"/>
      <c r="P498" s="247"/>
      <c r="Q498" s="247"/>
      <c r="R498" s="247"/>
      <c r="S498" s="247"/>
      <c r="T498" s="24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9" t="s">
        <v>160</v>
      </c>
      <c r="AU498" s="249" t="s">
        <v>83</v>
      </c>
      <c r="AV498" s="13" t="s">
        <v>83</v>
      </c>
      <c r="AW498" s="13" t="s">
        <v>30</v>
      </c>
      <c r="AX498" s="13" t="s">
        <v>73</v>
      </c>
      <c r="AY498" s="249" t="s">
        <v>151</v>
      </c>
    </row>
    <row r="499" s="14" customFormat="1">
      <c r="A499" s="14"/>
      <c r="B499" s="250"/>
      <c r="C499" s="251"/>
      <c r="D499" s="234" t="s">
        <v>160</v>
      </c>
      <c r="E499" s="252" t="s">
        <v>1</v>
      </c>
      <c r="F499" s="253" t="s">
        <v>162</v>
      </c>
      <c r="G499" s="251"/>
      <c r="H499" s="254">
        <v>114.096</v>
      </c>
      <c r="I499" s="255"/>
      <c r="J499" s="251"/>
      <c r="K499" s="251"/>
      <c r="L499" s="256"/>
      <c r="M499" s="257"/>
      <c r="N499" s="258"/>
      <c r="O499" s="258"/>
      <c r="P499" s="258"/>
      <c r="Q499" s="258"/>
      <c r="R499" s="258"/>
      <c r="S499" s="258"/>
      <c r="T499" s="25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0" t="s">
        <v>160</v>
      </c>
      <c r="AU499" s="260" t="s">
        <v>83</v>
      </c>
      <c r="AV499" s="14" t="s">
        <v>157</v>
      </c>
      <c r="AW499" s="14" t="s">
        <v>30</v>
      </c>
      <c r="AX499" s="14" t="s">
        <v>81</v>
      </c>
      <c r="AY499" s="260" t="s">
        <v>151</v>
      </c>
    </row>
    <row r="500" s="2" customFormat="1" ht="24.15" customHeight="1">
      <c r="A500" s="38"/>
      <c r="B500" s="39"/>
      <c r="C500" s="220" t="s">
        <v>559</v>
      </c>
      <c r="D500" s="220" t="s">
        <v>153</v>
      </c>
      <c r="E500" s="221" t="s">
        <v>560</v>
      </c>
      <c r="F500" s="222" t="s">
        <v>561</v>
      </c>
      <c r="G500" s="223" t="s">
        <v>184</v>
      </c>
      <c r="H500" s="224">
        <v>28.32</v>
      </c>
      <c r="I500" s="225"/>
      <c r="J500" s="226">
        <f>ROUND(I500*H500,2)</f>
        <v>0</v>
      </c>
      <c r="K500" s="227"/>
      <c r="L500" s="44"/>
      <c r="M500" s="228" t="s">
        <v>1</v>
      </c>
      <c r="N500" s="229" t="s">
        <v>40</v>
      </c>
      <c r="O500" s="92"/>
      <c r="P500" s="230">
        <f>O500*H500</f>
        <v>0</v>
      </c>
      <c r="Q500" s="230">
        <v>0.0032000000000000002</v>
      </c>
      <c r="R500" s="230">
        <f>Q500*H500</f>
        <v>0.09062400000000001</v>
      </c>
      <c r="S500" s="230">
        <v>0</v>
      </c>
      <c r="T500" s="231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2" t="s">
        <v>157</v>
      </c>
      <c r="AT500" s="232" t="s">
        <v>153</v>
      </c>
      <c r="AU500" s="232" t="s">
        <v>83</v>
      </c>
      <c r="AY500" s="17" t="s">
        <v>151</v>
      </c>
      <c r="BE500" s="233">
        <f>IF(N500="základní",J500,0)</f>
        <v>0</v>
      </c>
      <c r="BF500" s="233">
        <f>IF(N500="snížená",J500,0)</f>
        <v>0</v>
      </c>
      <c r="BG500" s="233">
        <f>IF(N500="zákl. přenesená",J500,0)</f>
        <v>0</v>
      </c>
      <c r="BH500" s="233">
        <f>IF(N500="sníž. přenesená",J500,0)</f>
        <v>0</v>
      </c>
      <c r="BI500" s="233">
        <f>IF(N500="nulová",J500,0)</f>
        <v>0</v>
      </c>
      <c r="BJ500" s="17" t="s">
        <v>157</v>
      </c>
      <c r="BK500" s="233">
        <f>ROUND(I500*H500,2)</f>
        <v>0</v>
      </c>
      <c r="BL500" s="17" t="s">
        <v>157</v>
      </c>
      <c r="BM500" s="232" t="s">
        <v>562</v>
      </c>
    </row>
    <row r="501" s="2" customFormat="1">
      <c r="A501" s="38"/>
      <c r="B501" s="39"/>
      <c r="C501" s="40"/>
      <c r="D501" s="234" t="s">
        <v>159</v>
      </c>
      <c r="E501" s="40"/>
      <c r="F501" s="235" t="s">
        <v>561</v>
      </c>
      <c r="G501" s="40"/>
      <c r="H501" s="40"/>
      <c r="I501" s="236"/>
      <c r="J501" s="40"/>
      <c r="K501" s="40"/>
      <c r="L501" s="44"/>
      <c r="M501" s="237"/>
      <c r="N501" s="238"/>
      <c r="O501" s="92"/>
      <c r="P501" s="92"/>
      <c r="Q501" s="92"/>
      <c r="R501" s="92"/>
      <c r="S501" s="92"/>
      <c r="T501" s="93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159</v>
      </c>
      <c r="AU501" s="17" t="s">
        <v>83</v>
      </c>
    </row>
    <row r="502" s="13" customFormat="1">
      <c r="A502" s="13"/>
      <c r="B502" s="239"/>
      <c r="C502" s="240"/>
      <c r="D502" s="234" t="s">
        <v>160</v>
      </c>
      <c r="E502" s="241" t="s">
        <v>1</v>
      </c>
      <c r="F502" s="242" t="s">
        <v>563</v>
      </c>
      <c r="G502" s="240"/>
      <c r="H502" s="243">
        <v>28.32</v>
      </c>
      <c r="I502" s="244"/>
      <c r="J502" s="240"/>
      <c r="K502" s="240"/>
      <c r="L502" s="245"/>
      <c r="M502" s="246"/>
      <c r="N502" s="247"/>
      <c r="O502" s="247"/>
      <c r="P502" s="247"/>
      <c r="Q502" s="247"/>
      <c r="R502" s="247"/>
      <c r="S502" s="247"/>
      <c r="T502" s="24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9" t="s">
        <v>160</v>
      </c>
      <c r="AU502" s="249" t="s">
        <v>83</v>
      </c>
      <c r="AV502" s="13" t="s">
        <v>83</v>
      </c>
      <c r="AW502" s="13" t="s">
        <v>30</v>
      </c>
      <c r="AX502" s="13" t="s">
        <v>73</v>
      </c>
      <c r="AY502" s="249" t="s">
        <v>151</v>
      </c>
    </row>
    <row r="503" s="14" customFormat="1">
      <c r="A503" s="14"/>
      <c r="B503" s="250"/>
      <c r="C503" s="251"/>
      <c r="D503" s="234" t="s">
        <v>160</v>
      </c>
      <c r="E503" s="252" t="s">
        <v>1</v>
      </c>
      <c r="F503" s="253" t="s">
        <v>162</v>
      </c>
      <c r="G503" s="251"/>
      <c r="H503" s="254">
        <v>28.32</v>
      </c>
      <c r="I503" s="255"/>
      <c r="J503" s="251"/>
      <c r="K503" s="251"/>
      <c r="L503" s="256"/>
      <c r="M503" s="257"/>
      <c r="N503" s="258"/>
      <c r="O503" s="258"/>
      <c r="P503" s="258"/>
      <c r="Q503" s="258"/>
      <c r="R503" s="258"/>
      <c r="S503" s="258"/>
      <c r="T503" s="25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0" t="s">
        <v>160</v>
      </c>
      <c r="AU503" s="260" t="s">
        <v>83</v>
      </c>
      <c r="AV503" s="14" t="s">
        <v>157</v>
      </c>
      <c r="AW503" s="14" t="s">
        <v>30</v>
      </c>
      <c r="AX503" s="14" t="s">
        <v>81</v>
      </c>
      <c r="AY503" s="260" t="s">
        <v>151</v>
      </c>
    </row>
    <row r="504" s="2" customFormat="1" ht="24.15" customHeight="1">
      <c r="A504" s="38"/>
      <c r="B504" s="39"/>
      <c r="C504" s="272" t="s">
        <v>564</v>
      </c>
      <c r="D504" s="272" t="s">
        <v>387</v>
      </c>
      <c r="E504" s="273" t="s">
        <v>565</v>
      </c>
      <c r="F504" s="274" t="s">
        <v>566</v>
      </c>
      <c r="G504" s="275" t="s">
        <v>156</v>
      </c>
      <c r="H504" s="276">
        <v>12.461</v>
      </c>
      <c r="I504" s="277"/>
      <c r="J504" s="278">
        <f>ROUND(I504*H504,2)</f>
        <v>0</v>
      </c>
      <c r="K504" s="279"/>
      <c r="L504" s="280"/>
      <c r="M504" s="281" t="s">
        <v>1</v>
      </c>
      <c r="N504" s="282" t="s">
        <v>40</v>
      </c>
      <c r="O504" s="92"/>
      <c r="P504" s="230">
        <f>O504*H504</f>
        <v>0</v>
      </c>
      <c r="Q504" s="230">
        <v>0.0030000000000000001</v>
      </c>
      <c r="R504" s="230">
        <f>Q504*H504</f>
        <v>0.037383</v>
      </c>
      <c r="S504" s="230">
        <v>0</v>
      </c>
      <c r="T504" s="231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32" t="s">
        <v>191</v>
      </c>
      <c r="AT504" s="232" t="s">
        <v>387</v>
      </c>
      <c r="AU504" s="232" t="s">
        <v>83</v>
      </c>
      <c r="AY504" s="17" t="s">
        <v>151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17" t="s">
        <v>157</v>
      </c>
      <c r="BK504" s="233">
        <f>ROUND(I504*H504,2)</f>
        <v>0</v>
      </c>
      <c r="BL504" s="17" t="s">
        <v>157</v>
      </c>
      <c r="BM504" s="232" t="s">
        <v>567</v>
      </c>
    </row>
    <row r="505" s="2" customFormat="1">
      <c r="A505" s="38"/>
      <c r="B505" s="39"/>
      <c r="C505" s="40"/>
      <c r="D505" s="234" t="s">
        <v>159</v>
      </c>
      <c r="E505" s="40"/>
      <c r="F505" s="235" t="s">
        <v>566</v>
      </c>
      <c r="G505" s="40"/>
      <c r="H505" s="40"/>
      <c r="I505" s="236"/>
      <c r="J505" s="40"/>
      <c r="K505" s="40"/>
      <c r="L505" s="44"/>
      <c r="M505" s="237"/>
      <c r="N505" s="238"/>
      <c r="O505" s="92"/>
      <c r="P505" s="92"/>
      <c r="Q505" s="92"/>
      <c r="R505" s="92"/>
      <c r="S505" s="92"/>
      <c r="T505" s="93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159</v>
      </c>
      <c r="AU505" s="17" t="s">
        <v>83</v>
      </c>
    </row>
    <row r="506" s="2" customFormat="1" ht="24.15" customHeight="1">
      <c r="A506" s="38"/>
      <c r="B506" s="39"/>
      <c r="C506" s="220" t="s">
        <v>568</v>
      </c>
      <c r="D506" s="220" t="s">
        <v>153</v>
      </c>
      <c r="E506" s="221" t="s">
        <v>569</v>
      </c>
      <c r="F506" s="222" t="s">
        <v>570</v>
      </c>
      <c r="G506" s="223" t="s">
        <v>156</v>
      </c>
      <c r="H506" s="224">
        <v>214.703</v>
      </c>
      <c r="I506" s="225"/>
      <c r="J506" s="226">
        <f>ROUND(I506*H506,2)</f>
        <v>0</v>
      </c>
      <c r="K506" s="227"/>
      <c r="L506" s="44"/>
      <c r="M506" s="228" t="s">
        <v>1</v>
      </c>
      <c r="N506" s="229" t="s">
        <v>40</v>
      </c>
      <c r="O506" s="92"/>
      <c r="P506" s="230">
        <f>O506*H506</f>
        <v>0</v>
      </c>
      <c r="Q506" s="230">
        <v>0.0040000000000000001</v>
      </c>
      <c r="R506" s="230">
        <f>Q506*H506</f>
        <v>0.85881200000000002</v>
      </c>
      <c r="S506" s="230">
        <v>0</v>
      </c>
      <c r="T506" s="231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32" t="s">
        <v>157</v>
      </c>
      <c r="AT506" s="232" t="s">
        <v>153</v>
      </c>
      <c r="AU506" s="232" t="s">
        <v>83</v>
      </c>
      <c r="AY506" s="17" t="s">
        <v>151</v>
      </c>
      <c r="BE506" s="233">
        <f>IF(N506="základní",J506,0)</f>
        <v>0</v>
      </c>
      <c r="BF506" s="233">
        <f>IF(N506="snížená",J506,0)</f>
        <v>0</v>
      </c>
      <c r="BG506" s="233">
        <f>IF(N506="zákl. přenesená",J506,0)</f>
        <v>0</v>
      </c>
      <c r="BH506" s="233">
        <f>IF(N506="sníž. přenesená",J506,0)</f>
        <v>0</v>
      </c>
      <c r="BI506" s="233">
        <f>IF(N506="nulová",J506,0)</f>
        <v>0</v>
      </c>
      <c r="BJ506" s="17" t="s">
        <v>157</v>
      </c>
      <c r="BK506" s="233">
        <f>ROUND(I506*H506,2)</f>
        <v>0</v>
      </c>
      <c r="BL506" s="17" t="s">
        <v>157</v>
      </c>
      <c r="BM506" s="232" t="s">
        <v>571</v>
      </c>
    </row>
    <row r="507" s="2" customFormat="1">
      <c r="A507" s="38"/>
      <c r="B507" s="39"/>
      <c r="C507" s="40"/>
      <c r="D507" s="234" t="s">
        <v>159</v>
      </c>
      <c r="E507" s="40"/>
      <c r="F507" s="235" t="s">
        <v>570</v>
      </c>
      <c r="G507" s="40"/>
      <c r="H507" s="40"/>
      <c r="I507" s="236"/>
      <c r="J507" s="40"/>
      <c r="K507" s="40"/>
      <c r="L507" s="44"/>
      <c r="M507" s="237"/>
      <c r="N507" s="238"/>
      <c r="O507" s="92"/>
      <c r="P507" s="92"/>
      <c r="Q507" s="92"/>
      <c r="R507" s="92"/>
      <c r="S507" s="92"/>
      <c r="T507" s="93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159</v>
      </c>
      <c r="AU507" s="17" t="s">
        <v>83</v>
      </c>
    </row>
    <row r="508" s="13" customFormat="1">
      <c r="A508" s="13"/>
      <c r="B508" s="239"/>
      <c r="C508" s="240"/>
      <c r="D508" s="234" t="s">
        <v>160</v>
      </c>
      <c r="E508" s="241" t="s">
        <v>1</v>
      </c>
      <c r="F508" s="242" t="s">
        <v>572</v>
      </c>
      <c r="G508" s="240"/>
      <c r="H508" s="243">
        <v>233.46000000000001</v>
      </c>
      <c r="I508" s="244"/>
      <c r="J508" s="240"/>
      <c r="K508" s="240"/>
      <c r="L508" s="245"/>
      <c r="M508" s="246"/>
      <c r="N508" s="247"/>
      <c r="O508" s="247"/>
      <c r="P508" s="247"/>
      <c r="Q508" s="247"/>
      <c r="R508" s="247"/>
      <c r="S508" s="247"/>
      <c r="T508" s="24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9" t="s">
        <v>160</v>
      </c>
      <c r="AU508" s="249" t="s">
        <v>83</v>
      </c>
      <c r="AV508" s="13" t="s">
        <v>83</v>
      </c>
      <c r="AW508" s="13" t="s">
        <v>30</v>
      </c>
      <c r="AX508" s="13" t="s">
        <v>73</v>
      </c>
      <c r="AY508" s="249" t="s">
        <v>151</v>
      </c>
    </row>
    <row r="509" s="15" customFormat="1">
      <c r="A509" s="15"/>
      <c r="B509" s="261"/>
      <c r="C509" s="262"/>
      <c r="D509" s="234" t="s">
        <v>160</v>
      </c>
      <c r="E509" s="263" t="s">
        <v>1</v>
      </c>
      <c r="F509" s="264" t="s">
        <v>333</v>
      </c>
      <c r="G509" s="262"/>
      <c r="H509" s="263" t="s">
        <v>1</v>
      </c>
      <c r="I509" s="265"/>
      <c r="J509" s="262"/>
      <c r="K509" s="262"/>
      <c r="L509" s="266"/>
      <c r="M509" s="267"/>
      <c r="N509" s="268"/>
      <c r="O509" s="268"/>
      <c r="P509" s="268"/>
      <c r="Q509" s="268"/>
      <c r="R509" s="268"/>
      <c r="S509" s="268"/>
      <c r="T509" s="269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0" t="s">
        <v>160</v>
      </c>
      <c r="AU509" s="270" t="s">
        <v>83</v>
      </c>
      <c r="AV509" s="15" t="s">
        <v>81</v>
      </c>
      <c r="AW509" s="15" t="s">
        <v>30</v>
      </c>
      <c r="AX509" s="15" t="s">
        <v>73</v>
      </c>
      <c r="AY509" s="270" t="s">
        <v>151</v>
      </c>
    </row>
    <row r="510" s="13" customFormat="1">
      <c r="A510" s="13"/>
      <c r="B510" s="239"/>
      <c r="C510" s="240"/>
      <c r="D510" s="234" t="s">
        <v>160</v>
      </c>
      <c r="E510" s="241" t="s">
        <v>1</v>
      </c>
      <c r="F510" s="242" t="s">
        <v>573</v>
      </c>
      <c r="G510" s="240"/>
      <c r="H510" s="243">
        <v>-33.613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160</v>
      </c>
      <c r="AU510" s="249" t="s">
        <v>83</v>
      </c>
      <c r="AV510" s="13" t="s">
        <v>83</v>
      </c>
      <c r="AW510" s="13" t="s">
        <v>30</v>
      </c>
      <c r="AX510" s="13" t="s">
        <v>73</v>
      </c>
      <c r="AY510" s="249" t="s">
        <v>151</v>
      </c>
    </row>
    <row r="511" s="15" customFormat="1">
      <c r="A511" s="15"/>
      <c r="B511" s="261"/>
      <c r="C511" s="262"/>
      <c r="D511" s="234" t="s">
        <v>160</v>
      </c>
      <c r="E511" s="263" t="s">
        <v>1</v>
      </c>
      <c r="F511" s="264" t="s">
        <v>556</v>
      </c>
      <c r="G511" s="262"/>
      <c r="H511" s="263" t="s">
        <v>1</v>
      </c>
      <c r="I511" s="265"/>
      <c r="J511" s="262"/>
      <c r="K511" s="262"/>
      <c r="L511" s="266"/>
      <c r="M511" s="267"/>
      <c r="N511" s="268"/>
      <c r="O511" s="268"/>
      <c r="P511" s="268"/>
      <c r="Q511" s="268"/>
      <c r="R511" s="268"/>
      <c r="S511" s="268"/>
      <c r="T511" s="269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0" t="s">
        <v>160</v>
      </c>
      <c r="AU511" s="270" t="s">
        <v>83</v>
      </c>
      <c r="AV511" s="15" t="s">
        <v>81</v>
      </c>
      <c r="AW511" s="15" t="s">
        <v>30</v>
      </c>
      <c r="AX511" s="15" t="s">
        <v>73</v>
      </c>
      <c r="AY511" s="270" t="s">
        <v>151</v>
      </c>
    </row>
    <row r="512" s="13" customFormat="1">
      <c r="A512" s="13"/>
      <c r="B512" s="239"/>
      <c r="C512" s="240"/>
      <c r="D512" s="234" t="s">
        <v>160</v>
      </c>
      <c r="E512" s="241" t="s">
        <v>1</v>
      </c>
      <c r="F512" s="242" t="s">
        <v>574</v>
      </c>
      <c r="G512" s="240"/>
      <c r="H512" s="243">
        <v>9.0960000000000001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160</v>
      </c>
      <c r="AU512" s="249" t="s">
        <v>83</v>
      </c>
      <c r="AV512" s="13" t="s">
        <v>83</v>
      </c>
      <c r="AW512" s="13" t="s">
        <v>30</v>
      </c>
      <c r="AX512" s="13" t="s">
        <v>73</v>
      </c>
      <c r="AY512" s="249" t="s">
        <v>151</v>
      </c>
    </row>
    <row r="513" s="13" customFormat="1">
      <c r="A513" s="13"/>
      <c r="B513" s="239"/>
      <c r="C513" s="240"/>
      <c r="D513" s="234" t="s">
        <v>160</v>
      </c>
      <c r="E513" s="241" t="s">
        <v>1</v>
      </c>
      <c r="F513" s="242" t="s">
        <v>575</v>
      </c>
      <c r="G513" s="240"/>
      <c r="H513" s="243">
        <v>5.7599999999999998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9" t="s">
        <v>160</v>
      </c>
      <c r="AU513" s="249" t="s">
        <v>83</v>
      </c>
      <c r="AV513" s="13" t="s">
        <v>83</v>
      </c>
      <c r="AW513" s="13" t="s">
        <v>30</v>
      </c>
      <c r="AX513" s="13" t="s">
        <v>73</v>
      </c>
      <c r="AY513" s="249" t="s">
        <v>151</v>
      </c>
    </row>
    <row r="514" s="14" customFormat="1">
      <c r="A514" s="14"/>
      <c r="B514" s="250"/>
      <c r="C514" s="251"/>
      <c r="D514" s="234" t="s">
        <v>160</v>
      </c>
      <c r="E514" s="252" t="s">
        <v>1</v>
      </c>
      <c r="F514" s="253" t="s">
        <v>162</v>
      </c>
      <c r="G514" s="251"/>
      <c r="H514" s="254">
        <v>214.703</v>
      </c>
      <c r="I514" s="255"/>
      <c r="J514" s="251"/>
      <c r="K514" s="251"/>
      <c r="L514" s="256"/>
      <c r="M514" s="257"/>
      <c r="N514" s="258"/>
      <c r="O514" s="258"/>
      <c r="P514" s="258"/>
      <c r="Q514" s="258"/>
      <c r="R514" s="258"/>
      <c r="S514" s="258"/>
      <c r="T514" s="25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0" t="s">
        <v>160</v>
      </c>
      <c r="AU514" s="260" t="s">
        <v>83</v>
      </c>
      <c r="AV514" s="14" t="s">
        <v>157</v>
      </c>
      <c r="AW514" s="14" t="s">
        <v>30</v>
      </c>
      <c r="AX514" s="14" t="s">
        <v>81</v>
      </c>
      <c r="AY514" s="260" t="s">
        <v>151</v>
      </c>
    </row>
    <row r="515" s="2" customFormat="1" ht="24.15" customHeight="1">
      <c r="A515" s="38"/>
      <c r="B515" s="39"/>
      <c r="C515" s="220" t="s">
        <v>576</v>
      </c>
      <c r="D515" s="220" t="s">
        <v>153</v>
      </c>
      <c r="E515" s="221" t="s">
        <v>577</v>
      </c>
      <c r="F515" s="222" t="s">
        <v>578</v>
      </c>
      <c r="G515" s="223" t="s">
        <v>156</v>
      </c>
      <c r="H515" s="224">
        <v>64.846000000000004</v>
      </c>
      <c r="I515" s="225"/>
      <c r="J515" s="226">
        <f>ROUND(I515*H515,2)</f>
        <v>0</v>
      </c>
      <c r="K515" s="227"/>
      <c r="L515" s="44"/>
      <c r="M515" s="228" t="s">
        <v>1</v>
      </c>
      <c r="N515" s="229" t="s">
        <v>40</v>
      </c>
      <c r="O515" s="92"/>
      <c r="P515" s="230">
        <f>O515*H515</f>
        <v>0</v>
      </c>
      <c r="Q515" s="230">
        <v>0.02</v>
      </c>
      <c r="R515" s="230">
        <f>Q515*H515</f>
        <v>1.2969200000000001</v>
      </c>
      <c r="S515" s="230">
        <v>0</v>
      </c>
      <c r="T515" s="231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32" t="s">
        <v>157</v>
      </c>
      <c r="AT515" s="232" t="s">
        <v>153</v>
      </c>
      <c r="AU515" s="232" t="s">
        <v>83</v>
      </c>
      <c r="AY515" s="17" t="s">
        <v>151</v>
      </c>
      <c r="BE515" s="233">
        <f>IF(N515="základní",J515,0)</f>
        <v>0</v>
      </c>
      <c r="BF515" s="233">
        <f>IF(N515="snížená",J515,0)</f>
        <v>0</v>
      </c>
      <c r="BG515" s="233">
        <f>IF(N515="zákl. přenesená",J515,0)</f>
        <v>0</v>
      </c>
      <c r="BH515" s="233">
        <f>IF(N515="sníž. přenesená",J515,0)</f>
        <v>0</v>
      </c>
      <c r="BI515" s="233">
        <f>IF(N515="nulová",J515,0)</f>
        <v>0</v>
      </c>
      <c r="BJ515" s="17" t="s">
        <v>157</v>
      </c>
      <c r="BK515" s="233">
        <f>ROUND(I515*H515,2)</f>
        <v>0</v>
      </c>
      <c r="BL515" s="17" t="s">
        <v>157</v>
      </c>
      <c r="BM515" s="232" t="s">
        <v>579</v>
      </c>
    </row>
    <row r="516" s="2" customFormat="1">
      <c r="A516" s="38"/>
      <c r="B516" s="39"/>
      <c r="C516" s="40"/>
      <c r="D516" s="234" t="s">
        <v>159</v>
      </c>
      <c r="E516" s="40"/>
      <c r="F516" s="235" t="s">
        <v>580</v>
      </c>
      <c r="G516" s="40"/>
      <c r="H516" s="40"/>
      <c r="I516" s="236"/>
      <c r="J516" s="40"/>
      <c r="K516" s="40"/>
      <c r="L516" s="44"/>
      <c r="M516" s="237"/>
      <c r="N516" s="238"/>
      <c r="O516" s="92"/>
      <c r="P516" s="92"/>
      <c r="Q516" s="92"/>
      <c r="R516" s="92"/>
      <c r="S516" s="92"/>
      <c r="T516" s="93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159</v>
      </c>
      <c r="AU516" s="17" t="s">
        <v>83</v>
      </c>
    </row>
    <row r="517" s="15" customFormat="1">
      <c r="A517" s="15"/>
      <c r="B517" s="261"/>
      <c r="C517" s="262"/>
      <c r="D517" s="234" t="s">
        <v>160</v>
      </c>
      <c r="E517" s="263" t="s">
        <v>1</v>
      </c>
      <c r="F517" s="264" t="s">
        <v>449</v>
      </c>
      <c r="G517" s="262"/>
      <c r="H517" s="263" t="s">
        <v>1</v>
      </c>
      <c r="I517" s="265"/>
      <c r="J517" s="262"/>
      <c r="K517" s="262"/>
      <c r="L517" s="266"/>
      <c r="M517" s="267"/>
      <c r="N517" s="268"/>
      <c r="O517" s="268"/>
      <c r="P517" s="268"/>
      <c r="Q517" s="268"/>
      <c r="R517" s="268"/>
      <c r="S517" s="268"/>
      <c r="T517" s="269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0" t="s">
        <v>160</v>
      </c>
      <c r="AU517" s="270" t="s">
        <v>83</v>
      </c>
      <c r="AV517" s="15" t="s">
        <v>81</v>
      </c>
      <c r="AW517" s="15" t="s">
        <v>30</v>
      </c>
      <c r="AX517" s="15" t="s">
        <v>73</v>
      </c>
      <c r="AY517" s="270" t="s">
        <v>151</v>
      </c>
    </row>
    <row r="518" s="13" customFormat="1">
      <c r="A518" s="13"/>
      <c r="B518" s="239"/>
      <c r="C518" s="240"/>
      <c r="D518" s="234" t="s">
        <v>160</v>
      </c>
      <c r="E518" s="241" t="s">
        <v>1</v>
      </c>
      <c r="F518" s="242" t="s">
        <v>581</v>
      </c>
      <c r="G518" s="240"/>
      <c r="H518" s="243">
        <v>77.819999999999993</v>
      </c>
      <c r="I518" s="244"/>
      <c r="J518" s="240"/>
      <c r="K518" s="240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160</v>
      </c>
      <c r="AU518" s="249" t="s">
        <v>83</v>
      </c>
      <c r="AV518" s="13" t="s">
        <v>83</v>
      </c>
      <c r="AW518" s="13" t="s">
        <v>30</v>
      </c>
      <c r="AX518" s="13" t="s">
        <v>73</v>
      </c>
      <c r="AY518" s="249" t="s">
        <v>151</v>
      </c>
    </row>
    <row r="519" s="15" customFormat="1">
      <c r="A519" s="15"/>
      <c r="B519" s="261"/>
      <c r="C519" s="262"/>
      <c r="D519" s="234" t="s">
        <v>160</v>
      </c>
      <c r="E519" s="263" t="s">
        <v>1</v>
      </c>
      <c r="F519" s="264" t="s">
        <v>333</v>
      </c>
      <c r="G519" s="262"/>
      <c r="H519" s="263" t="s">
        <v>1</v>
      </c>
      <c r="I519" s="265"/>
      <c r="J519" s="262"/>
      <c r="K519" s="262"/>
      <c r="L519" s="266"/>
      <c r="M519" s="267"/>
      <c r="N519" s="268"/>
      <c r="O519" s="268"/>
      <c r="P519" s="268"/>
      <c r="Q519" s="268"/>
      <c r="R519" s="268"/>
      <c r="S519" s="268"/>
      <c r="T519" s="269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70" t="s">
        <v>160</v>
      </c>
      <c r="AU519" s="270" t="s">
        <v>83</v>
      </c>
      <c r="AV519" s="15" t="s">
        <v>81</v>
      </c>
      <c r="AW519" s="15" t="s">
        <v>30</v>
      </c>
      <c r="AX519" s="15" t="s">
        <v>73</v>
      </c>
      <c r="AY519" s="270" t="s">
        <v>151</v>
      </c>
    </row>
    <row r="520" s="13" customFormat="1">
      <c r="A520" s="13"/>
      <c r="B520" s="239"/>
      <c r="C520" s="240"/>
      <c r="D520" s="234" t="s">
        <v>160</v>
      </c>
      <c r="E520" s="241" t="s">
        <v>1</v>
      </c>
      <c r="F520" s="242" t="s">
        <v>582</v>
      </c>
      <c r="G520" s="240"/>
      <c r="H520" s="243">
        <v>-12.974</v>
      </c>
      <c r="I520" s="244"/>
      <c r="J520" s="240"/>
      <c r="K520" s="240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160</v>
      </c>
      <c r="AU520" s="249" t="s">
        <v>83</v>
      </c>
      <c r="AV520" s="13" t="s">
        <v>83</v>
      </c>
      <c r="AW520" s="13" t="s">
        <v>30</v>
      </c>
      <c r="AX520" s="13" t="s">
        <v>73</v>
      </c>
      <c r="AY520" s="249" t="s">
        <v>151</v>
      </c>
    </row>
    <row r="521" s="14" customFormat="1">
      <c r="A521" s="14"/>
      <c r="B521" s="250"/>
      <c r="C521" s="251"/>
      <c r="D521" s="234" t="s">
        <v>160</v>
      </c>
      <c r="E521" s="252" t="s">
        <v>1</v>
      </c>
      <c r="F521" s="253" t="s">
        <v>162</v>
      </c>
      <c r="G521" s="251"/>
      <c r="H521" s="254">
        <v>64.845999999999989</v>
      </c>
      <c r="I521" s="255"/>
      <c r="J521" s="251"/>
      <c r="K521" s="251"/>
      <c r="L521" s="256"/>
      <c r="M521" s="257"/>
      <c r="N521" s="258"/>
      <c r="O521" s="258"/>
      <c r="P521" s="258"/>
      <c r="Q521" s="258"/>
      <c r="R521" s="258"/>
      <c r="S521" s="258"/>
      <c r="T521" s="25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0" t="s">
        <v>160</v>
      </c>
      <c r="AU521" s="260" t="s">
        <v>83</v>
      </c>
      <c r="AV521" s="14" t="s">
        <v>157</v>
      </c>
      <c r="AW521" s="14" t="s">
        <v>30</v>
      </c>
      <c r="AX521" s="14" t="s">
        <v>81</v>
      </c>
      <c r="AY521" s="260" t="s">
        <v>151</v>
      </c>
    </row>
    <row r="522" s="2" customFormat="1" ht="37.8" customHeight="1">
      <c r="A522" s="38"/>
      <c r="B522" s="39"/>
      <c r="C522" s="220" t="s">
        <v>583</v>
      </c>
      <c r="D522" s="220" t="s">
        <v>153</v>
      </c>
      <c r="E522" s="221" t="s">
        <v>584</v>
      </c>
      <c r="F522" s="222" t="s">
        <v>585</v>
      </c>
      <c r="G522" s="223" t="s">
        <v>156</v>
      </c>
      <c r="H522" s="224">
        <v>64.846000000000004</v>
      </c>
      <c r="I522" s="225"/>
      <c r="J522" s="226">
        <f>ROUND(I522*H522,2)</f>
        <v>0</v>
      </c>
      <c r="K522" s="227"/>
      <c r="L522" s="44"/>
      <c r="M522" s="228" t="s">
        <v>1</v>
      </c>
      <c r="N522" s="229" t="s">
        <v>40</v>
      </c>
      <c r="O522" s="92"/>
      <c r="P522" s="230">
        <f>O522*H522</f>
        <v>0</v>
      </c>
      <c r="Q522" s="230">
        <v>0.0050000000000000001</v>
      </c>
      <c r="R522" s="230">
        <f>Q522*H522</f>
        <v>0.32423000000000002</v>
      </c>
      <c r="S522" s="230">
        <v>0</v>
      </c>
      <c r="T522" s="231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32" t="s">
        <v>157</v>
      </c>
      <c r="AT522" s="232" t="s">
        <v>153</v>
      </c>
      <c r="AU522" s="232" t="s">
        <v>83</v>
      </c>
      <c r="AY522" s="17" t="s">
        <v>151</v>
      </c>
      <c r="BE522" s="233">
        <f>IF(N522="základní",J522,0)</f>
        <v>0</v>
      </c>
      <c r="BF522" s="233">
        <f>IF(N522="snížená",J522,0)</f>
        <v>0</v>
      </c>
      <c r="BG522" s="233">
        <f>IF(N522="zákl. přenesená",J522,0)</f>
        <v>0</v>
      </c>
      <c r="BH522" s="233">
        <f>IF(N522="sníž. přenesená",J522,0)</f>
        <v>0</v>
      </c>
      <c r="BI522" s="233">
        <f>IF(N522="nulová",J522,0)</f>
        <v>0</v>
      </c>
      <c r="BJ522" s="17" t="s">
        <v>157</v>
      </c>
      <c r="BK522" s="233">
        <f>ROUND(I522*H522,2)</f>
        <v>0</v>
      </c>
      <c r="BL522" s="17" t="s">
        <v>157</v>
      </c>
      <c r="BM522" s="232" t="s">
        <v>586</v>
      </c>
    </row>
    <row r="523" s="2" customFormat="1">
      <c r="A523" s="38"/>
      <c r="B523" s="39"/>
      <c r="C523" s="40"/>
      <c r="D523" s="234" t="s">
        <v>159</v>
      </c>
      <c r="E523" s="40"/>
      <c r="F523" s="235" t="s">
        <v>587</v>
      </c>
      <c r="G523" s="40"/>
      <c r="H523" s="40"/>
      <c r="I523" s="236"/>
      <c r="J523" s="40"/>
      <c r="K523" s="40"/>
      <c r="L523" s="44"/>
      <c r="M523" s="237"/>
      <c r="N523" s="238"/>
      <c r="O523" s="92"/>
      <c r="P523" s="92"/>
      <c r="Q523" s="92"/>
      <c r="R523" s="92"/>
      <c r="S523" s="92"/>
      <c r="T523" s="93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159</v>
      </c>
      <c r="AU523" s="17" t="s">
        <v>83</v>
      </c>
    </row>
    <row r="524" s="15" customFormat="1">
      <c r="A524" s="15"/>
      <c r="B524" s="261"/>
      <c r="C524" s="262"/>
      <c r="D524" s="234" t="s">
        <v>160</v>
      </c>
      <c r="E524" s="263" t="s">
        <v>1</v>
      </c>
      <c r="F524" s="264" t="s">
        <v>449</v>
      </c>
      <c r="G524" s="262"/>
      <c r="H524" s="263" t="s">
        <v>1</v>
      </c>
      <c r="I524" s="265"/>
      <c r="J524" s="262"/>
      <c r="K524" s="262"/>
      <c r="L524" s="266"/>
      <c r="M524" s="267"/>
      <c r="N524" s="268"/>
      <c r="O524" s="268"/>
      <c r="P524" s="268"/>
      <c r="Q524" s="268"/>
      <c r="R524" s="268"/>
      <c r="S524" s="268"/>
      <c r="T524" s="269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0" t="s">
        <v>160</v>
      </c>
      <c r="AU524" s="270" t="s">
        <v>83</v>
      </c>
      <c r="AV524" s="15" t="s">
        <v>81</v>
      </c>
      <c r="AW524" s="15" t="s">
        <v>30</v>
      </c>
      <c r="AX524" s="15" t="s">
        <v>73</v>
      </c>
      <c r="AY524" s="270" t="s">
        <v>151</v>
      </c>
    </row>
    <row r="525" s="13" customFormat="1">
      <c r="A525" s="13"/>
      <c r="B525" s="239"/>
      <c r="C525" s="240"/>
      <c r="D525" s="234" t="s">
        <v>160</v>
      </c>
      <c r="E525" s="241" t="s">
        <v>1</v>
      </c>
      <c r="F525" s="242" t="s">
        <v>581</v>
      </c>
      <c r="G525" s="240"/>
      <c r="H525" s="243">
        <v>77.819999999999993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9" t="s">
        <v>160</v>
      </c>
      <c r="AU525" s="249" t="s">
        <v>83</v>
      </c>
      <c r="AV525" s="13" t="s">
        <v>83</v>
      </c>
      <c r="AW525" s="13" t="s">
        <v>30</v>
      </c>
      <c r="AX525" s="13" t="s">
        <v>73</v>
      </c>
      <c r="AY525" s="249" t="s">
        <v>151</v>
      </c>
    </row>
    <row r="526" s="15" customFormat="1">
      <c r="A526" s="15"/>
      <c r="B526" s="261"/>
      <c r="C526" s="262"/>
      <c r="D526" s="234" t="s">
        <v>160</v>
      </c>
      <c r="E526" s="263" t="s">
        <v>1</v>
      </c>
      <c r="F526" s="264" t="s">
        <v>333</v>
      </c>
      <c r="G526" s="262"/>
      <c r="H526" s="263" t="s">
        <v>1</v>
      </c>
      <c r="I526" s="265"/>
      <c r="J526" s="262"/>
      <c r="K526" s="262"/>
      <c r="L526" s="266"/>
      <c r="M526" s="267"/>
      <c r="N526" s="268"/>
      <c r="O526" s="268"/>
      <c r="P526" s="268"/>
      <c r="Q526" s="268"/>
      <c r="R526" s="268"/>
      <c r="S526" s="268"/>
      <c r="T526" s="269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0" t="s">
        <v>160</v>
      </c>
      <c r="AU526" s="270" t="s">
        <v>83</v>
      </c>
      <c r="AV526" s="15" t="s">
        <v>81</v>
      </c>
      <c r="AW526" s="15" t="s">
        <v>30</v>
      </c>
      <c r="AX526" s="15" t="s">
        <v>73</v>
      </c>
      <c r="AY526" s="270" t="s">
        <v>151</v>
      </c>
    </row>
    <row r="527" s="13" customFormat="1">
      <c r="A527" s="13"/>
      <c r="B527" s="239"/>
      <c r="C527" s="240"/>
      <c r="D527" s="234" t="s">
        <v>160</v>
      </c>
      <c r="E527" s="241" t="s">
        <v>1</v>
      </c>
      <c r="F527" s="242" t="s">
        <v>582</v>
      </c>
      <c r="G527" s="240"/>
      <c r="H527" s="243">
        <v>-12.974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160</v>
      </c>
      <c r="AU527" s="249" t="s">
        <v>83</v>
      </c>
      <c r="AV527" s="13" t="s">
        <v>83</v>
      </c>
      <c r="AW527" s="13" t="s">
        <v>30</v>
      </c>
      <c r="AX527" s="13" t="s">
        <v>73</v>
      </c>
      <c r="AY527" s="249" t="s">
        <v>151</v>
      </c>
    </row>
    <row r="528" s="14" customFormat="1">
      <c r="A528" s="14"/>
      <c r="B528" s="250"/>
      <c r="C528" s="251"/>
      <c r="D528" s="234" t="s">
        <v>160</v>
      </c>
      <c r="E528" s="252" t="s">
        <v>1</v>
      </c>
      <c r="F528" s="253" t="s">
        <v>162</v>
      </c>
      <c r="G528" s="251"/>
      <c r="H528" s="254">
        <v>64.845999999999989</v>
      </c>
      <c r="I528" s="255"/>
      <c r="J528" s="251"/>
      <c r="K528" s="251"/>
      <c r="L528" s="256"/>
      <c r="M528" s="257"/>
      <c r="N528" s="258"/>
      <c r="O528" s="258"/>
      <c r="P528" s="258"/>
      <c r="Q528" s="258"/>
      <c r="R528" s="258"/>
      <c r="S528" s="258"/>
      <c r="T528" s="25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0" t="s">
        <v>160</v>
      </c>
      <c r="AU528" s="260" t="s">
        <v>83</v>
      </c>
      <c r="AV528" s="14" t="s">
        <v>157</v>
      </c>
      <c r="AW528" s="14" t="s">
        <v>30</v>
      </c>
      <c r="AX528" s="14" t="s">
        <v>81</v>
      </c>
      <c r="AY528" s="260" t="s">
        <v>151</v>
      </c>
    </row>
    <row r="529" s="2" customFormat="1" ht="24.15" customHeight="1">
      <c r="A529" s="38"/>
      <c r="B529" s="39"/>
      <c r="C529" s="220" t="s">
        <v>588</v>
      </c>
      <c r="D529" s="220" t="s">
        <v>153</v>
      </c>
      <c r="E529" s="221" t="s">
        <v>589</v>
      </c>
      <c r="F529" s="222" t="s">
        <v>590</v>
      </c>
      <c r="G529" s="223" t="s">
        <v>156</v>
      </c>
      <c r="H529" s="224">
        <v>94.685000000000002</v>
      </c>
      <c r="I529" s="225"/>
      <c r="J529" s="226">
        <f>ROUND(I529*H529,2)</f>
        <v>0</v>
      </c>
      <c r="K529" s="227"/>
      <c r="L529" s="44"/>
      <c r="M529" s="228" t="s">
        <v>1</v>
      </c>
      <c r="N529" s="229" t="s">
        <v>40</v>
      </c>
      <c r="O529" s="92"/>
      <c r="P529" s="230">
        <f>O529*H529</f>
        <v>0</v>
      </c>
      <c r="Q529" s="230">
        <v>0.018380000000000001</v>
      </c>
      <c r="R529" s="230">
        <f>Q529*H529</f>
        <v>1.7403103000000002</v>
      </c>
      <c r="S529" s="230">
        <v>0</v>
      </c>
      <c r="T529" s="231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2" t="s">
        <v>157</v>
      </c>
      <c r="AT529" s="232" t="s">
        <v>153</v>
      </c>
      <c r="AU529" s="232" t="s">
        <v>83</v>
      </c>
      <c r="AY529" s="17" t="s">
        <v>151</v>
      </c>
      <c r="BE529" s="233">
        <f>IF(N529="základní",J529,0)</f>
        <v>0</v>
      </c>
      <c r="BF529" s="233">
        <f>IF(N529="snížená",J529,0)</f>
        <v>0</v>
      </c>
      <c r="BG529" s="233">
        <f>IF(N529="zákl. přenesená",J529,0)</f>
        <v>0</v>
      </c>
      <c r="BH529" s="233">
        <f>IF(N529="sníž. přenesená",J529,0)</f>
        <v>0</v>
      </c>
      <c r="BI529" s="233">
        <f>IF(N529="nulová",J529,0)</f>
        <v>0</v>
      </c>
      <c r="BJ529" s="17" t="s">
        <v>157</v>
      </c>
      <c r="BK529" s="233">
        <f>ROUND(I529*H529,2)</f>
        <v>0</v>
      </c>
      <c r="BL529" s="17" t="s">
        <v>157</v>
      </c>
      <c r="BM529" s="232" t="s">
        <v>591</v>
      </c>
    </row>
    <row r="530" s="2" customFormat="1">
      <c r="A530" s="38"/>
      <c r="B530" s="39"/>
      <c r="C530" s="40"/>
      <c r="D530" s="234" t="s">
        <v>159</v>
      </c>
      <c r="E530" s="40"/>
      <c r="F530" s="235" t="s">
        <v>590</v>
      </c>
      <c r="G530" s="40"/>
      <c r="H530" s="40"/>
      <c r="I530" s="236"/>
      <c r="J530" s="40"/>
      <c r="K530" s="40"/>
      <c r="L530" s="44"/>
      <c r="M530" s="237"/>
      <c r="N530" s="238"/>
      <c r="O530" s="92"/>
      <c r="P530" s="92"/>
      <c r="Q530" s="92"/>
      <c r="R530" s="92"/>
      <c r="S530" s="92"/>
      <c r="T530" s="93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159</v>
      </c>
      <c r="AU530" s="17" t="s">
        <v>83</v>
      </c>
    </row>
    <row r="531" s="13" customFormat="1">
      <c r="A531" s="13"/>
      <c r="B531" s="239"/>
      <c r="C531" s="240"/>
      <c r="D531" s="234" t="s">
        <v>160</v>
      </c>
      <c r="E531" s="241" t="s">
        <v>1</v>
      </c>
      <c r="F531" s="242" t="s">
        <v>592</v>
      </c>
      <c r="G531" s="240"/>
      <c r="H531" s="243">
        <v>99.734999999999999</v>
      </c>
      <c r="I531" s="244"/>
      <c r="J531" s="240"/>
      <c r="K531" s="240"/>
      <c r="L531" s="245"/>
      <c r="M531" s="246"/>
      <c r="N531" s="247"/>
      <c r="O531" s="247"/>
      <c r="P531" s="247"/>
      <c r="Q531" s="247"/>
      <c r="R531" s="247"/>
      <c r="S531" s="247"/>
      <c r="T531" s="24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9" t="s">
        <v>160</v>
      </c>
      <c r="AU531" s="249" t="s">
        <v>83</v>
      </c>
      <c r="AV531" s="13" t="s">
        <v>83</v>
      </c>
      <c r="AW531" s="13" t="s">
        <v>30</v>
      </c>
      <c r="AX531" s="13" t="s">
        <v>73</v>
      </c>
      <c r="AY531" s="249" t="s">
        <v>151</v>
      </c>
    </row>
    <row r="532" s="15" customFormat="1">
      <c r="A532" s="15"/>
      <c r="B532" s="261"/>
      <c r="C532" s="262"/>
      <c r="D532" s="234" t="s">
        <v>160</v>
      </c>
      <c r="E532" s="263" t="s">
        <v>1</v>
      </c>
      <c r="F532" s="264" t="s">
        <v>593</v>
      </c>
      <c r="G532" s="262"/>
      <c r="H532" s="263" t="s">
        <v>1</v>
      </c>
      <c r="I532" s="265"/>
      <c r="J532" s="262"/>
      <c r="K532" s="262"/>
      <c r="L532" s="266"/>
      <c r="M532" s="267"/>
      <c r="N532" s="268"/>
      <c r="O532" s="268"/>
      <c r="P532" s="268"/>
      <c r="Q532" s="268"/>
      <c r="R532" s="268"/>
      <c r="S532" s="268"/>
      <c r="T532" s="269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70" t="s">
        <v>160</v>
      </c>
      <c r="AU532" s="270" t="s">
        <v>83</v>
      </c>
      <c r="AV532" s="15" t="s">
        <v>81</v>
      </c>
      <c r="AW532" s="15" t="s">
        <v>30</v>
      </c>
      <c r="AX532" s="15" t="s">
        <v>73</v>
      </c>
      <c r="AY532" s="270" t="s">
        <v>151</v>
      </c>
    </row>
    <row r="533" s="13" customFormat="1">
      <c r="A533" s="13"/>
      <c r="B533" s="239"/>
      <c r="C533" s="240"/>
      <c r="D533" s="234" t="s">
        <v>160</v>
      </c>
      <c r="E533" s="241" t="s">
        <v>1</v>
      </c>
      <c r="F533" s="242" t="s">
        <v>334</v>
      </c>
      <c r="G533" s="240"/>
      <c r="H533" s="243">
        <v>-8.2129999999999992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160</v>
      </c>
      <c r="AU533" s="249" t="s">
        <v>83</v>
      </c>
      <c r="AV533" s="13" t="s">
        <v>83</v>
      </c>
      <c r="AW533" s="13" t="s">
        <v>30</v>
      </c>
      <c r="AX533" s="13" t="s">
        <v>73</v>
      </c>
      <c r="AY533" s="249" t="s">
        <v>151</v>
      </c>
    </row>
    <row r="534" s="15" customFormat="1">
      <c r="A534" s="15"/>
      <c r="B534" s="261"/>
      <c r="C534" s="262"/>
      <c r="D534" s="234" t="s">
        <v>160</v>
      </c>
      <c r="E534" s="263" t="s">
        <v>1</v>
      </c>
      <c r="F534" s="264" t="s">
        <v>556</v>
      </c>
      <c r="G534" s="262"/>
      <c r="H534" s="263" t="s">
        <v>1</v>
      </c>
      <c r="I534" s="265"/>
      <c r="J534" s="262"/>
      <c r="K534" s="262"/>
      <c r="L534" s="266"/>
      <c r="M534" s="267"/>
      <c r="N534" s="268"/>
      <c r="O534" s="268"/>
      <c r="P534" s="268"/>
      <c r="Q534" s="268"/>
      <c r="R534" s="268"/>
      <c r="S534" s="268"/>
      <c r="T534" s="269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0" t="s">
        <v>160</v>
      </c>
      <c r="AU534" s="270" t="s">
        <v>83</v>
      </c>
      <c r="AV534" s="15" t="s">
        <v>81</v>
      </c>
      <c r="AW534" s="15" t="s">
        <v>30</v>
      </c>
      <c r="AX534" s="15" t="s">
        <v>73</v>
      </c>
      <c r="AY534" s="270" t="s">
        <v>151</v>
      </c>
    </row>
    <row r="535" s="13" customFormat="1">
      <c r="A535" s="13"/>
      <c r="B535" s="239"/>
      <c r="C535" s="240"/>
      <c r="D535" s="234" t="s">
        <v>160</v>
      </c>
      <c r="E535" s="241" t="s">
        <v>1</v>
      </c>
      <c r="F535" s="242" t="s">
        <v>594</v>
      </c>
      <c r="G535" s="240"/>
      <c r="H535" s="243">
        <v>3.1629999999999998</v>
      </c>
      <c r="I535" s="244"/>
      <c r="J535" s="240"/>
      <c r="K535" s="240"/>
      <c r="L535" s="245"/>
      <c r="M535" s="246"/>
      <c r="N535" s="247"/>
      <c r="O535" s="247"/>
      <c r="P535" s="247"/>
      <c r="Q535" s="247"/>
      <c r="R535" s="247"/>
      <c r="S535" s="247"/>
      <c r="T535" s="24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9" t="s">
        <v>160</v>
      </c>
      <c r="AU535" s="249" t="s">
        <v>83</v>
      </c>
      <c r="AV535" s="13" t="s">
        <v>83</v>
      </c>
      <c r="AW535" s="13" t="s">
        <v>30</v>
      </c>
      <c r="AX535" s="13" t="s">
        <v>73</v>
      </c>
      <c r="AY535" s="249" t="s">
        <v>151</v>
      </c>
    </row>
    <row r="536" s="14" customFormat="1">
      <c r="A536" s="14"/>
      <c r="B536" s="250"/>
      <c r="C536" s="251"/>
      <c r="D536" s="234" t="s">
        <v>160</v>
      </c>
      <c r="E536" s="252" t="s">
        <v>1</v>
      </c>
      <c r="F536" s="253" t="s">
        <v>162</v>
      </c>
      <c r="G536" s="251"/>
      <c r="H536" s="254">
        <v>94.685000000000002</v>
      </c>
      <c r="I536" s="255"/>
      <c r="J536" s="251"/>
      <c r="K536" s="251"/>
      <c r="L536" s="256"/>
      <c r="M536" s="257"/>
      <c r="N536" s="258"/>
      <c r="O536" s="258"/>
      <c r="P536" s="258"/>
      <c r="Q536" s="258"/>
      <c r="R536" s="258"/>
      <c r="S536" s="258"/>
      <c r="T536" s="25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0" t="s">
        <v>160</v>
      </c>
      <c r="AU536" s="260" t="s">
        <v>83</v>
      </c>
      <c r="AV536" s="14" t="s">
        <v>157</v>
      </c>
      <c r="AW536" s="14" t="s">
        <v>30</v>
      </c>
      <c r="AX536" s="14" t="s">
        <v>81</v>
      </c>
      <c r="AY536" s="260" t="s">
        <v>151</v>
      </c>
    </row>
    <row r="537" s="2" customFormat="1" ht="24.15" customHeight="1">
      <c r="A537" s="38"/>
      <c r="B537" s="39"/>
      <c r="C537" s="220" t="s">
        <v>595</v>
      </c>
      <c r="D537" s="220" t="s">
        <v>153</v>
      </c>
      <c r="E537" s="221" t="s">
        <v>596</v>
      </c>
      <c r="F537" s="222" t="s">
        <v>597</v>
      </c>
      <c r="G537" s="223" t="s">
        <v>156</v>
      </c>
      <c r="H537" s="224">
        <v>24.57</v>
      </c>
      <c r="I537" s="225"/>
      <c r="J537" s="226">
        <f>ROUND(I537*H537,2)</f>
        <v>0</v>
      </c>
      <c r="K537" s="227"/>
      <c r="L537" s="44"/>
      <c r="M537" s="228" t="s">
        <v>1</v>
      </c>
      <c r="N537" s="229" t="s">
        <v>40</v>
      </c>
      <c r="O537" s="92"/>
      <c r="P537" s="230">
        <f>O537*H537</f>
        <v>0</v>
      </c>
      <c r="Q537" s="230">
        <v>0.033579999999999999</v>
      </c>
      <c r="R537" s="230">
        <f>Q537*H537</f>
        <v>0.82506060000000003</v>
      </c>
      <c r="S537" s="230">
        <v>0</v>
      </c>
      <c r="T537" s="231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32" t="s">
        <v>157</v>
      </c>
      <c r="AT537" s="232" t="s">
        <v>153</v>
      </c>
      <c r="AU537" s="232" t="s">
        <v>83</v>
      </c>
      <c r="AY537" s="17" t="s">
        <v>151</v>
      </c>
      <c r="BE537" s="233">
        <f>IF(N537="základní",J537,0)</f>
        <v>0</v>
      </c>
      <c r="BF537" s="233">
        <f>IF(N537="snížená",J537,0)</f>
        <v>0</v>
      </c>
      <c r="BG537" s="233">
        <f>IF(N537="zákl. přenesená",J537,0)</f>
        <v>0</v>
      </c>
      <c r="BH537" s="233">
        <f>IF(N537="sníž. přenesená",J537,0)</f>
        <v>0</v>
      </c>
      <c r="BI537" s="233">
        <f>IF(N537="nulová",J537,0)</f>
        <v>0</v>
      </c>
      <c r="BJ537" s="17" t="s">
        <v>157</v>
      </c>
      <c r="BK537" s="233">
        <f>ROUND(I537*H537,2)</f>
        <v>0</v>
      </c>
      <c r="BL537" s="17" t="s">
        <v>157</v>
      </c>
      <c r="BM537" s="232" t="s">
        <v>598</v>
      </c>
    </row>
    <row r="538" s="2" customFormat="1">
      <c r="A538" s="38"/>
      <c r="B538" s="39"/>
      <c r="C538" s="40"/>
      <c r="D538" s="234" t="s">
        <v>159</v>
      </c>
      <c r="E538" s="40"/>
      <c r="F538" s="235" t="s">
        <v>597</v>
      </c>
      <c r="G538" s="40"/>
      <c r="H538" s="40"/>
      <c r="I538" s="236"/>
      <c r="J538" s="40"/>
      <c r="K538" s="40"/>
      <c r="L538" s="44"/>
      <c r="M538" s="237"/>
      <c r="N538" s="238"/>
      <c r="O538" s="92"/>
      <c r="P538" s="92"/>
      <c r="Q538" s="92"/>
      <c r="R538" s="92"/>
      <c r="S538" s="92"/>
      <c r="T538" s="93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159</v>
      </c>
      <c r="AU538" s="17" t="s">
        <v>83</v>
      </c>
    </row>
    <row r="539" s="13" customFormat="1">
      <c r="A539" s="13"/>
      <c r="B539" s="239"/>
      <c r="C539" s="240"/>
      <c r="D539" s="234" t="s">
        <v>160</v>
      </c>
      <c r="E539" s="241" t="s">
        <v>1</v>
      </c>
      <c r="F539" s="242" t="s">
        <v>599</v>
      </c>
      <c r="G539" s="240"/>
      <c r="H539" s="243">
        <v>20.329999999999998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9" t="s">
        <v>160</v>
      </c>
      <c r="AU539" s="249" t="s">
        <v>83</v>
      </c>
      <c r="AV539" s="13" t="s">
        <v>83</v>
      </c>
      <c r="AW539" s="13" t="s">
        <v>30</v>
      </c>
      <c r="AX539" s="13" t="s">
        <v>73</v>
      </c>
      <c r="AY539" s="249" t="s">
        <v>151</v>
      </c>
    </row>
    <row r="540" s="13" customFormat="1">
      <c r="A540" s="13"/>
      <c r="B540" s="239"/>
      <c r="C540" s="240"/>
      <c r="D540" s="234" t="s">
        <v>160</v>
      </c>
      <c r="E540" s="241" t="s">
        <v>1</v>
      </c>
      <c r="F540" s="242" t="s">
        <v>600</v>
      </c>
      <c r="G540" s="240"/>
      <c r="H540" s="243">
        <v>4.2400000000000002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9" t="s">
        <v>160</v>
      </c>
      <c r="AU540" s="249" t="s">
        <v>83</v>
      </c>
      <c r="AV540" s="13" t="s">
        <v>83</v>
      </c>
      <c r="AW540" s="13" t="s">
        <v>30</v>
      </c>
      <c r="AX540" s="13" t="s">
        <v>73</v>
      </c>
      <c r="AY540" s="249" t="s">
        <v>151</v>
      </c>
    </row>
    <row r="541" s="14" customFormat="1">
      <c r="A541" s="14"/>
      <c r="B541" s="250"/>
      <c r="C541" s="251"/>
      <c r="D541" s="234" t="s">
        <v>160</v>
      </c>
      <c r="E541" s="252" t="s">
        <v>1</v>
      </c>
      <c r="F541" s="253" t="s">
        <v>162</v>
      </c>
      <c r="G541" s="251"/>
      <c r="H541" s="254">
        <v>24.57</v>
      </c>
      <c r="I541" s="255"/>
      <c r="J541" s="251"/>
      <c r="K541" s="251"/>
      <c r="L541" s="256"/>
      <c r="M541" s="257"/>
      <c r="N541" s="258"/>
      <c r="O541" s="258"/>
      <c r="P541" s="258"/>
      <c r="Q541" s="258"/>
      <c r="R541" s="258"/>
      <c r="S541" s="258"/>
      <c r="T541" s="25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0" t="s">
        <v>160</v>
      </c>
      <c r="AU541" s="260" t="s">
        <v>83</v>
      </c>
      <c r="AV541" s="14" t="s">
        <v>157</v>
      </c>
      <c r="AW541" s="14" t="s">
        <v>30</v>
      </c>
      <c r="AX541" s="14" t="s">
        <v>81</v>
      </c>
      <c r="AY541" s="260" t="s">
        <v>151</v>
      </c>
    </row>
    <row r="542" s="2" customFormat="1" ht="24.15" customHeight="1">
      <c r="A542" s="38"/>
      <c r="B542" s="39"/>
      <c r="C542" s="220" t="s">
        <v>601</v>
      </c>
      <c r="D542" s="220" t="s">
        <v>153</v>
      </c>
      <c r="E542" s="221" t="s">
        <v>602</v>
      </c>
      <c r="F542" s="222" t="s">
        <v>603</v>
      </c>
      <c r="G542" s="223" t="s">
        <v>156</v>
      </c>
      <c r="H542" s="224">
        <v>135.00100000000001</v>
      </c>
      <c r="I542" s="225"/>
      <c r="J542" s="226">
        <f>ROUND(I542*H542,2)</f>
        <v>0</v>
      </c>
      <c r="K542" s="227"/>
      <c r="L542" s="44"/>
      <c r="M542" s="228" t="s">
        <v>1</v>
      </c>
      <c r="N542" s="229" t="s">
        <v>40</v>
      </c>
      <c r="O542" s="92"/>
      <c r="P542" s="230">
        <f>O542*H542</f>
        <v>0</v>
      </c>
      <c r="Q542" s="230">
        <v>0.028400000000000002</v>
      </c>
      <c r="R542" s="230">
        <f>Q542*H542</f>
        <v>3.8340284000000002</v>
      </c>
      <c r="S542" s="230">
        <v>0</v>
      </c>
      <c r="T542" s="231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32" t="s">
        <v>157</v>
      </c>
      <c r="AT542" s="232" t="s">
        <v>153</v>
      </c>
      <c r="AU542" s="232" t="s">
        <v>83</v>
      </c>
      <c r="AY542" s="17" t="s">
        <v>151</v>
      </c>
      <c r="BE542" s="233">
        <f>IF(N542="základní",J542,0)</f>
        <v>0</v>
      </c>
      <c r="BF542" s="233">
        <f>IF(N542="snížená",J542,0)</f>
        <v>0</v>
      </c>
      <c r="BG542" s="233">
        <f>IF(N542="zákl. přenesená",J542,0)</f>
        <v>0</v>
      </c>
      <c r="BH542" s="233">
        <f>IF(N542="sníž. přenesená",J542,0)</f>
        <v>0</v>
      </c>
      <c r="BI542" s="233">
        <f>IF(N542="nulová",J542,0)</f>
        <v>0</v>
      </c>
      <c r="BJ542" s="17" t="s">
        <v>157</v>
      </c>
      <c r="BK542" s="233">
        <f>ROUND(I542*H542,2)</f>
        <v>0</v>
      </c>
      <c r="BL542" s="17" t="s">
        <v>157</v>
      </c>
      <c r="BM542" s="232" t="s">
        <v>604</v>
      </c>
    </row>
    <row r="543" s="2" customFormat="1">
      <c r="A543" s="38"/>
      <c r="B543" s="39"/>
      <c r="C543" s="40"/>
      <c r="D543" s="234" t="s">
        <v>159</v>
      </c>
      <c r="E543" s="40"/>
      <c r="F543" s="235" t="s">
        <v>603</v>
      </c>
      <c r="G543" s="40"/>
      <c r="H543" s="40"/>
      <c r="I543" s="236"/>
      <c r="J543" s="40"/>
      <c r="K543" s="40"/>
      <c r="L543" s="44"/>
      <c r="M543" s="237"/>
      <c r="N543" s="238"/>
      <c r="O543" s="92"/>
      <c r="P543" s="92"/>
      <c r="Q543" s="92"/>
      <c r="R543" s="92"/>
      <c r="S543" s="92"/>
      <c r="T543" s="93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159</v>
      </c>
      <c r="AU543" s="17" t="s">
        <v>83</v>
      </c>
    </row>
    <row r="544" s="13" customFormat="1">
      <c r="A544" s="13"/>
      <c r="B544" s="239"/>
      <c r="C544" s="240"/>
      <c r="D544" s="234" t="s">
        <v>160</v>
      </c>
      <c r="E544" s="241" t="s">
        <v>1</v>
      </c>
      <c r="F544" s="242" t="s">
        <v>605</v>
      </c>
      <c r="G544" s="240"/>
      <c r="H544" s="243">
        <v>155.63999999999999</v>
      </c>
      <c r="I544" s="244"/>
      <c r="J544" s="240"/>
      <c r="K544" s="240"/>
      <c r="L544" s="245"/>
      <c r="M544" s="246"/>
      <c r="N544" s="247"/>
      <c r="O544" s="247"/>
      <c r="P544" s="247"/>
      <c r="Q544" s="247"/>
      <c r="R544" s="247"/>
      <c r="S544" s="247"/>
      <c r="T544" s="24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9" t="s">
        <v>160</v>
      </c>
      <c r="AU544" s="249" t="s">
        <v>83</v>
      </c>
      <c r="AV544" s="13" t="s">
        <v>83</v>
      </c>
      <c r="AW544" s="13" t="s">
        <v>30</v>
      </c>
      <c r="AX544" s="13" t="s">
        <v>73</v>
      </c>
      <c r="AY544" s="249" t="s">
        <v>151</v>
      </c>
    </row>
    <row r="545" s="15" customFormat="1">
      <c r="A545" s="15"/>
      <c r="B545" s="261"/>
      <c r="C545" s="262"/>
      <c r="D545" s="234" t="s">
        <v>160</v>
      </c>
      <c r="E545" s="263" t="s">
        <v>1</v>
      </c>
      <c r="F545" s="264" t="s">
        <v>333</v>
      </c>
      <c r="G545" s="262"/>
      <c r="H545" s="263" t="s">
        <v>1</v>
      </c>
      <c r="I545" s="265"/>
      <c r="J545" s="262"/>
      <c r="K545" s="262"/>
      <c r="L545" s="266"/>
      <c r="M545" s="267"/>
      <c r="N545" s="268"/>
      <c r="O545" s="268"/>
      <c r="P545" s="268"/>
      <c r="Q545" s="268"/>
      <c r="R545" s="268"/>
      <c r="S545" s="268"/>
      <c r="T545" s="269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0" t="s">
        <v>160</v>
      </c>
      <c r="AU545" s="270" t="s">
        <v>83</v>
      </c>
      <c r="AV545" s="15" t="s">
        <v>81</v>
      </c>
      <c r="AW545" s="15" t="s">
        <v>30</v>
      </c>
      <c r="AX545" s="15" t="s">
        <v>73</v>
      </c>
      <c r="AY545" s="270" t="s">
        <v>151</v>
      </c>
    </row>
    <row r="546" s="13" customFormat="1">
      <c r="A546" s="13"/>
      <c r="B546" s="239"/>
      <c r="C546" s="240"/>
      <c r="D546" s="234" t="s">
        <v>160</v>
      </c>
      <c r="E546" s="241" t="s">
        <v>1</v>
      </c>
      <c r="F546" s="242" t="s">
        <v>606</v>
      </c>
      <c r="G546" s="240"/>
      <c r="H546" s="243">
        <v>-20.638999999999999</v>
      </c>
      <c r="I546" s="244"/>
      <c r="J546" s="240"/>
      <c r="K546" s="240"/>
      <c r="L546" s="245"/>
      <c r="M546" s="246"/>
      <c r="N546" s="247"/>
      <c r="O546" s="247"/>
      <c r="P546" s="247"/>
      <c r="Q546" s="247"/>
      <c r="R546" s="247"/>
      <c r="S546" s="247"/>
      <c r="T546" s="24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9" t="s">
        <v>160</v>
      </c>
      <c r="AU546" s="249" t="s">
        <v>83</v>
      </c>
      <c r="AV546" s="13" t="s">
        <v>83</v>
      </c>
      <c r="AW546" s="13" t="s">
        <v>30</v>
      </c>
      <c r="AX546" s="13" t="s">
        <v>73</v>
      </c>
      <c r="AY546" s="249" t="s">
        <v>151</v>
      </c>
    </row>
    <row r="547" s="14" customFormat="1">
      <c r="A547" s="14"/>
      <c r="B547" s="250"/>
      <c r="C547" s="251"/>
      <c r="D547" s="234" t="s">
        <v>160</v>
      </c>
      <c r="E547" s="252" t="s">
        <v>1</v>
      </c>
      <c r="F547" s="253" t="s">
        <v>162</v>
      </c>
      <c r="G547" s="251"/>
      <c r="H547" s="254">
        <v>135.00099999999998</v>
      </c>
      <c r="I547" s="255"/>
      <c r="J547" s="251"/>
      <c r="K547" s="251"/>
      <c r="L547" s="256"/>
      <c r="M547" s="257"/>
      <c r="N547" s="258"/>
      <c r="O547" s="258"/>
      <c r="P547" s="258"/>
      <c r="Q547" s="258"/>
      <c r="R547" s="258"/>
      <c r="S547" s="258"/>
      <c r="T547" s="25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0" t="s">
        <v>160</v>
      </c>
      <c r="AU547" s="260" t="s">
        <v>83</v>
      </c>
      <c r="AV547" s="14" t="s">
        <v>157</v>
      </c>
      <c r="AW547" s="14" t="s">
        <v>30</v>
      </c>
      <c r="AX547" s="14" t="s">
        <v>81</v>
      </c>
      <c r="AY547" s="260" t="s">
        <v>151</v>
      </c>
    </row>
    <row r="548" s="2" customFormat="1" ht="16.5" customHeight="1">
      <c r="A548" s="38"/>
      <c r="B548" s="39"/>
      <c r="C548" s="220" t="s">
        <v>607</v>
      </c>
      <c r="D548" s="220" t="s">
        <v>153</v>
      </c>
      <c r="E548" s="221" t="s">
        <v>608</v>
      </c>
      <c r="F548" s="222" t="s">
        <v>609</v>
      </c>
      <c r="G548" s="223" t="s">
        <v>156</v>
      </c>
      <c r="H548" s="224">
        <v>118.69</v>
      </c>
      <c r="I548" s="225"/>
      <c r="J548" s="226">
        <f>ROUND(I548*H548,2)</f>
        <v>0</v>
      </c>
      <c r="K548" s="227"/>
      <c r="L548" s="44"/>
      <c r="M548" s="228" t="s">
        <v>1</v>
      </c>
      <c r="N548" s="229" t="s">
        <v>40</v>
      </c>
      <c r="O548" s="92"/>
      <c r="P548" s="230">
        <f>O548*H548</f>
        <v>0</v>
      </c>
      <c r="Q548" s="230">
        <v>0</v>
      </c>
      <c r="R548" s="230">
        <f>Q548*H548</f>
        <v>0</v>
      </c>
      <c r="S548" s="230">
        <v>0</v>
      </c>
      <c r="T548" s="231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32" t="s">
        <v>157</v>
      </c>
      <c r="AT548" s="232" t="s">
        <v>153</v>
      </c>
      <c r="AU548" s="232" t="s">
        <v>83</v>
      </c>
      <c r="AY548" s="17" t="s">
        <v>151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17" t="s">
        <v>157</v>
      </c>
      <c r="BK548" s="233">
        <f>ROUND(I548*H548,2)</f>
        <v>0</v>
      </c>
      <c r="BL548" s="17" t="s">
        <v>157</v>
      </c>
      <c r="BM548" s="232" t="s">
        <v>610</v>
      </c>
    </row>
    <row r="549" s="2" customFormat="1">
      <c r="A549" s="38"/>
      <c r="B549" s="39"/>
      <c r="C549" s="40"/>
      <c r="D549" s="234" t="s">
        <v>159</v>
      </c>
      <c r="E549" s="40"/>
      <c r="F549" s="235" t="s">
        <v>609</v>
      </c>
      <c r="G549" s="40"/>
      <c r="H549" s="40"/>
      <c r="I549" s="236"/>
      <c r="J549" s="40"/>
      <c r="K549" s="40"/>
      <c r="L549" s="44"/>
      <c r="M549" s="237"/>
      <c r="N549" s="238"/>
      <c r="O549" s="92"/>
      <c r="P549" s="92"/>
      <c r="Q549" s="92"/>
      <c r="R549" s="92"/>
      <c r="S549" s="92"/>
      <c r="T549" s="93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159</v>
      </c>
      <c r="AU549" s="17" t="s">
        <v>83</v>
      </c>
    </row>
    <row r="550" s="13" customFormat="1">
      <c r="A550" s="13"/>
      <c r="B550" s="239"/>
      <c r="C550" s="240"/>
      <c r="D550" s="234" t="s">
        <v>160</v>
      </c>
      <c r="E550" s="241" t="s">
        <v>1</v>
      </c>
      <c r="F550" s="242" t="s">
        <v>611</v>
      </c>
      <c r="G550" s="240"/>
      <c r="H550" s="243">
        <v>118.69</v>
      </c>
      <c r="I550" s="244"/>
      <c r="J550" s="240"/>
      <c r="K550" s="240"/>
      <c r="L550" s="245"/>
      <c r="M550" s="246"/>
      <c r="N550" s="247"/>
      <c r="O550" s="247"/>
      <c r="P550" s="247"/>
      <c r="Q550" s="247"/>
      <c r="R550" s="247"/>
      <c r="S550" s="247"/>
      <c r="T550" s="24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9" t="s">
        <v>160</v>
      </c>
      <c r="AU550" s="249" t="s">
        <v>83</v>
      </c>
      <c r="AV550" s="13" t="s">
        <v>83</v>
      </c>
      <c r="AW550" s="13" t="s">
        <v>30</v>
      </c>
      <c r="AX550" s="13" t="s">
        <v>73</v>
      </c>
      <c r="AY550" s="249" t="s">
        <v>151</v>
      </c>
    </row>
    <row r="551" s="14" customFormat="1">
      <c r="A551" s="14"/>
      <c r="B551" s="250"/>
      <c r="C551" s="251"/>
      <c r="D551" s="234" t="s">
        <v>160</v>
      </c>
      <c r="E551" s="252" t="s">
        <v>1</v>
      </c>
      <c r="F551" s="253" t="s">
        <v>162</v>
      </c>
      <c r="G551" s="251"/>
      <c r="H551" s="254">
        <v>118.69</v>
      </c>
      <c r="I551" s="255"/>
      <c r="J551" s="251"/>
      <c r="K551" s="251"/>
      <c r="L551" s="256"/>
      <c r="M551" s="257"/>
      <c r="N551" s="258"/>
      <c r="O551" s="258"/>
      <c r="P551" s="258"/>
      <c r="Q551" s="258"/>
      <c r="R551" s="258"/>
      <c r="S551" s="258"/>
      <c r="T551" s="25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0" t="s">
        <v>160</v>
      </c>
      <c r="AU551" s="260" t="s">
        <v>83</v>
      </c>
      <c r="AV551" s="14" t="s">
        <v>157</v>
      </c>
      <c r="AW551" s="14" t="s">
        <v>30</v>
      </c>
      <c r="AX551" s="14" t="s">
        <v>81</v>
      </c>
      <c r="AY551" s="260" t="s">
        <v>151</v>
      </c>
    </row>
    <row r="552" s="2" customFormat="1" ht="24.15" customHeight="1">
      <c r="A552" s="38"/>
      <c r="B552" s="39"/>
      <c r="C552" s="220" t="s">
        <v>612</v>
      </c>
      <c r="D552" s="220" t="s">
        <v>153</v>
      </c>
      <c r="E552" s="221" t="s">
        <v>613</v>
      </c>
      <c r="F552" s="222" t="s">
        <v>614</v>
      </c>
      <c r="G552" s="223" t="s">
        <v>156</v>
      </c>
      <c r="H552" s="224">
        <v>37.326000000000001</v>
      </c>
      <c r="I552" s="225"/>
      <c r="J552" s="226">
        <f>ROUND(I552*H552,2)</f>
        <v>0</v>
      </c>
      <c r="K552" s="227"/>
      <c r="L552" s="44"/>
      <c r="M552" s="228" t="s">
        <v>1</v>
      </c>
      <c r="N552" s="229" t="s">
        <v>40</v>
      </c>
      <c r="O552" s="92"/>
      <c r="P552" s="230">
        <f>O552*H552</f>
        <v>0</v>
      </c>
      <c r="Q552" s="230">
        <v>0</v>
      </c>
      <c r="R552" s="230">
        <f>Q552*H552</f>
        <v>0</v>
      </c>
      <c r="S552" s="230">
        <v>0</v>
      </c>
      <c r="T552" s="231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32" t="s">
        <v>157</v>
      </c>
      <c r="AT552" s="232" t="s">
        <v>153</v>
      </c>
      <c r="AU552" s="232" t="s">
        <v>83</v>
      </c>
      <c r="AY552" s="17" t="s">
        <v>151</v>
      </c>
      <c r="BE552" s="233">
        <f>IF(N552="základní",J552,0)</f>
        <v>0</v>
      </c>
      <c r="BF552" s="233">
        <f>IF(N552="snížená",J552,0)</f>
        <v>0</v>
      </c>
      <c r="BG552" s="233">
        <f>IF(N552="zákl. přenesená",J552,0)</f>
        <v>0</v>
      </c>
      <c r="BH552" s="233">
        <f>IF(N552="sníž. přenesená",J552,0)</f>
        <v>0</v>
      </c>
      <c r="BI552" s="233">
        <f>IF(N552="nulová",J552,0)</f>
        <v>0</v>
      </c>
      <c r="BJ552" s="17" t="s">
        <v>157</v>
      </c>
      <c r="BK552" s="233">
        <f>ROUND(I552*H552,2)</f>
        <v>0</v>
      </c>
      <c r="BL552" s="17" t="s">
        <v>157</v>
      </c>
      <c r="BM552" s="232" t="s">
        <v>615</v>
      </c>
    </row>
    <row r="553" s="2" customFormat="1">
      <c r="A553" s="38"/>
      <c r="B553" s="39"/>
      <c r="C553" s="40"/>
      <c r="D553" s="234" t="s">
        <v>159</v>
      </c>
      <c r="E553" s="40"/>
      <c r="F553" s="235" t="s">
        <v>614</v>
      </c>
      <c r="G553" s="40"/>
      <c r="H553" s="40"/>
      <c r="I553" s="236"/>
      <c r="J553" s="40"/>
      <c r="K553" s="40"/>
      <c r="L553" s="44"/>
      <c r="M553" s="237"/>
      <c r="N553" s="238"/>
      <c r="O553" s="92"/>
      <c r="P553" s="92"/>
      <c r="Q553" s="92"/>
      <c r="R553" s="92"/>
      <c r="S553" s="92"/>
      <c r="T553" s="93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159</v>
      </c>
      <c r="AU553" s="17" t="s">
        <v>83</v>
      </c>
    </row>
    <row r="554" s="13" customFormat="1">
      <c r="A554" s="13"/>
      <c r="B554" s="239"/>
      <c r="C554" s="240"/>
      <c r="D554" s="234" t="s">
        <v>160</v>
      </c>
      <c r="E554" s="241" t="s">
        <v>1</v>
      </c>
      <c r="F554" s="242" t="s">
        <v>616</v>
      </c>
      <c r="G554" s="240"/>
      <c r="H554" s="243">
        <v>33.613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160</v>
      </c>
      <c r="AU554" s="249" t="s">
        <v>83</v>
      </c>
      <c r="AV554" s="13" t="s">
        <v>83</v>
      </c>
      <c r="AW554" s="13" t="s">
        <v>30</v>
      </c>
      <c r="AX554" s="13" t="s">
        <v>73</v>
      </c>
      <c r="AY554" s="249" t="s">
        <v>151</v>
      </c>
    </row>
    <row r="555" s="13" customFormat="1">
      <c r="A555" s="13"/>
      <c r="B555" s="239"/>
      <c r="C555" s="240"/>
      <c r="D555" s="234" t="s">
        <v>160</v>
      </c>
      <c r="E555" s="241" t="s">
        <v>1</v>
      </c>
      <c r="F555" s="242" t="s">
        <v>617</v>
      </c>
      <c r="G555" s="240"/>
      <c r="H555" s="243">
        <v>3.7130000000000001</v>
      </c>
      <c r="I555" s="244"/>
      <c r="J555" s="240"/>
      <c r="K555" s="240"/>
      <c r="L555" s="245"/>
      <c r="M555" s="246"/>
      <c r="N555" s="247"/>
      <c r="O555" s="247"/>
      <c r="P555" s="247"/>
      <c r="Q555" s="247"/>
      <c r="R555" s="247"/>
      <c r="S555" s="247"/>
      <c r="T555" s="24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9" t="s">
        <v>160</v>
      </c>
      <c r="AU555" s="249" t="s">
        <v>83</v>
      </c>
      <c r="AV555" s="13" t="s">
        <v>83</v>
      </c>
      <c r="AW555" s="13" t="s">
        <v>30</v>
      </c>
      <c r="AX555" s="13" t="s">
        <v>73</v>
      </c>
      <c r="AY555" s="249" t="s">
        <v>151</v>
      </c>
    </row>
    <row r="556" s="14" customFormat="1">
      <c r="A556" s="14"/>
      <c r="B556" s="250"/>
      <c r="C556" s="251"/>
      <c r="D556" s="234" t="s">
        <v>160</v>
      </c>
      <c r="E556" s="252" t="s">
        <v>1</v>
      </c>
      <c r="F556" s="253" t="s">
        <v>162</v>
      </c>
      <c r="G556" s="251"/>
      <c r="H556" s="254">
        <v>37.326000000000001</v>
      </c>
      <c r="I556" s="255"/>
      <c r="J556" s="251"/>
      <c r="K556" s="251"/>
      <c r="L556" s="256"/>
      <c r="M556" s="257"/>
      <c r="N556" s="258"/>
      <c r="O556" s="258"/>
      <c r="P556" s="258"/>
      <c r="Q556" s="258"/>
      <c r="R556" s="258"/>
      <c r="S556" s="258"/>
      <c r="T556" s="25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0" t="s">
        <v>160</v>
      </c>
      <c r="AU556" s="260" t="s">
        <v>83</v>
      </c>
      <c r="AV556" s="14" t="s">
        <v>157</v>
      </c>
      <c r="AW556" s="14" t="s">
        <v>30</v>
      </c>
      <c r="AX556" s="14" t="s">
        <v>81</v>
      </c>
      <c r="AY556" s="260" t="s">
        <v>151</v>
      </c>
    </row>
    <row r="557" s="2" customFormat="1" ht="24.15" customHeight="1">
      <c r="A557" s="38"/>
      <c r="B557" s="39"/>
      <c r="C557" s="220" t="s">
        <v>618</v>
      </c>
      <c r="D557" s="220" t="s">
        <v>153</v>
      </c>
      <c r="E557" s="221" t="s">
        <v>619</v>
      </c>
      <c r="F557" s="222" t="s">
        <v>620</v>
      </c>
      <c r="G557" s="223" t="s">
        <v>156</v>
      </c>
      <c r="H557" s="224">
        <v>203.73599999999999</v>
      </c>
      <c r="I557" s="225"/>
      <c r="J557" s="226">
        <f>ROUND(I557*H557,2)</f>
        <v>0</v>
      </c>
      <c r="K557" s="227"/>
      <c r="L557" s="44"/>
      <c r="M557" s="228" t="s">
        <v>1</v>
      </c>
      <c r="N557" s="229" t="s">
        <v>40</v>
      </c>
      <c r="O557" s="92"/>
      <c r="P557" s="230">
        <f>O557*H557</f>
        <v>0</v>
      </c>
      <c r="Q557" s="230">
        <v>0.0064999999999999997</v>
      </c>
      <c r="R557" s="230">
        <f>Q557*H557</f>
        <v>1.3242839999999998</v>
      </c>
      <c r="S557" s="230">
        <v>0</v>
      </c>
      <c r="T557" s="231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32" t="s">
        <v>157</v>
      </c>
      <c r="AT557" s="232" t="s">
        <v>153</v>
      </c>
      <c r="AU557" s="232" t="s">
        <v>83</v>
      </c>
      <c r="AY557" s="17" t="s">
        <v>151</v>
      </c>
      <c r="BE557" s="233">
        <f>IF(N557="základní",J557,0)</f>
        <v>0</v>
      </c>
      <c r="BF557" s="233">
        <f>IF(N557="snížená",J557,0)</f>
        <v>0</v>
      </c>
      <c r="BG557" s="233">
        <f>IF(N557="zákl. přenesená",J557,0)</f>
        <v>0</v>
      </c>
      <c r="BH557" s="233">
        <f>IF(N557="sníž. přenesená",J557,0)</f>
        <v>0</v>
      </c>
      <c r="BI557" s="233">
        <f>IF(N557="nulová",J557,0)</f>
        <v>0</v>
      </c>
      <c r="BJ557" s="17" t="s">
        <v>157</v>
      </c>
      <c r="BK557" s="233">
        <f>ROUND(I557*H557,2)</f>
        <v>0</v>
      </c>
      <c r="BL557" s="17" t="s">
        <v>157</v>
      </c>
      <c r="BM557" s="232" t="s">
        <v>621</v>
      </c>
    </row>
    <row r="558" s="2" customFormat="1">
      <c r="A558" s="38"/>
      <c r="B558" s="39"/>
      <c r="C558" s="40"/>
      <c r="D558" s="234" t="s">
        <v>159</v>
      </c>
      <c r="E558" s="40"/>
      <c r="F558" s="235" t="s">
        <v>620</v>
      </c>
      <c r="G558" s="40"/>
      <c r="H558" s="40"/>
      <c r="I558" s="236"/>
      <c r="J558" s="40"/>
      <c r="K558" s="40"/>
      <c r="L558" s="44"/>
      <c r="M558" s="237"/>
      <c r="N558" s="238"/>
      <c r="O558" s="92"/>
      <c r="P558" s="92"/>
      <c r="Q558" s="92"/>
      <c r="R558" s="92"/>
      <c r="S558" s="92"/>
      <c r="T558" s="93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159</v>
      </c>
      <c r="AU558" s="17" t="s">
        <v>83</v>
      </c>
    </row>
    <row r="559" s="13" customFormat="1">
      <c r="A559" s="13"/>
      <c r="B559" s="239"/>
      <c r="C559" s="240"/>
      <c r="D559" s="234" t="s">
        <v>160</v>
      </c>
      <c r="E559" s="241" t="s">
        <v>1</v>
      </c>
      <c r="F559" s="242" t="s">
        <v>622</v>
      </c>
      <c r="G559" s="240"/>
      <c r="H559" s="243">
        <v>187.35499999999999</v>
      </c>
      <c r="I559" s="244"/>
      <c r="J559" s="240"/>
      <c r="K559" s="240"/>
      <c r="L559" s="245"/>
      <c r="M559" s="246"/>
      <c r="N559" s="247"/>
      <c r="O559" s="247"/>
      <c r="P559" s="247"/>
      <c r="Q559" s="247"/>
      <c r="R559" s="247"/>
      <c r="S559" s="247"/>
      <c r="T559" s="24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9" t="s">
        <v>160</v>
      </c>
      <c r="AU559" s="249" t="s">
        <v>83</v>
      </c>
      <c r="AV559" s="13" t="s">
        <v>83</v>
      </c>
      <c r="AW559" s="13" t="s">
        <v>30</v>
      </c>
      <c r="AX559" s="13" t="s">
        <v>73</v>
      </c>
      <c r="AY559" s="249" t="s">
        <v>151</v>
      </c>
    </row>
    <row r="560" s="13" customFormat="1">
      <c r="A560" s="13"/>
      <c r="B560" s="239"/>
      <c r="C560" s="240"/>
      <c r="D560" s="234" t="s">
        <v>160</v>
      </c>
      <c r="E560" s="241" t="s">
        <v>1</v>
      </c>
      <c r="F560" s="242" t="s">
        <v>623</v>
      </c>
      <c r="G560" s="240"/>
      <c r="H560" s="243">
        <v>21.585000000000001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9" t="s">
        <v>160</v>
      </c>
      <c r="AU560" s="249" t="s">
        <v>83</v>
      </c>
      <c r="AV560" s="13" t="s">
        <v>83</v>
      </c>
      <c r="AW560" s="13" t="s">
        <v>30</v>
      </c>
      <c r="AX560" s="13" t="s">
        <v>73</v>
      </c>
      <c r="AY560" s="249" t="s">
        <v>151</v>
      </c>
    </row>
    <row r="561" s="13" customFormat="1">
      <c r="A561" s="13"/>
      <c r="B561" s="239"/>
      <c r="C561" s="240"/>
      <c r="D561" s="234" t="s">
        <v>160</v>
      </c>
      <c r="E561" s="241" t="s">
        <v>1</v>
      </c>
      <c r="F561" s="242" t="s">
        <v>624</v>
      </c>
      <c r="G561" s="240"/>
      <c r="H561" s="243">
        <v>4.4640000000000004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9" t="s">
        <v>160</v>
      </c>
      <c r="AU561" s="249" t="s">
        <v>83</v>
      </c>
      <c r="AV561" s="13" t="s">
        <v>83</v>
      </c>
      <c r="AW561" s="13" t="s">
        <v>30</v>
      </c>
      <c r="AX561" s="13" t="s">
        <v>73</v>
      </c>
      <c r="AY561" s="249" t="s">
        <v>151</v>
      </c>
    </row>
    <row r="562" s="15" customFormat="1">
      <c r="A562" s="15"/>
      <c r="B562" s="261"/>
      <c r="C562" s="262"/>
      <c r="D562" s="234" t="s">
        <v>160</v>
      </c>
      <c r="E562" s="263" t="s">
        <v>1</v>
      </c>
      <c r="F562" s="264" t="s">
        <v>333</v>
      </c>
      <c r="G562" s="262"/>
      <c r="H562" s="263" t="s">
        <v>1</v>
      </c>
      <c r="I562" s="265"/>
      <c r="J562" s="262"/>
      <c r="K562" s="262"/>
      <c r="L562" s="266"/>
      <c r="M562" s="267"/>
      <c r="N562" s="268"/>
      <c r="O562" s="268"/>
      <c r="P562" s="268"/>
      <c r="Q562" s="268"/>
      <c r="R562" s="268"/>
      <c r="S562" s="268"/>
      <c r="T562" s="269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0" t="s">
        <v>160</v>
      </c>
      <c r="AU562" s="270" t="s">
        <v>83</v>
      </c>
      <c r="AV562" s="15" t="s">
        <v>81</v>
      </c>
      <c r="AW562" s="15" t="s">
        <v>30</v>
      </c>
      <c r="AX562" s="15" t="s">
        <v>73</v>
      </c>
      <c r="AY562" s="270" t="s">
        <v>151</v>
      </c>
    </row>
    <row r="563" s="13" customFormat="1">
      <c r="A563" s="13"/>
      <c r="B563" s="239"/>
      <c r="C563" s="240"/>
      <c r="D563" s="234" t="s">
        <v>160</v>
      </c>
      <c r="E563" s="241" t="s">
        <v>1</v>
      </c>
      <c r="F563" s="242" t="s">
        <v>625</v>
      </c>
      <c r="G563" s="240"/>
      <c r="H563" s="243">
        <v>-13.960000000000001</v>
      </c>
      <c r="I563" s="244"/>
      <c r="J563" s="240"/>
      <c r="K563" s="240"/>
      <c r="L563" s="245"/>
      <c r="M563" s="246"/>
      <c r="N563" s="247"/>
      <c r="O563" s="247"/>
      <c r="P563" s="247"/>
      <c r="Q563" s="247"/>
      <c r="R563" s="247"/>
      <c r="S563" s="247"/>
      <c r="T563" s="24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9" t="s">
        <v>160</v>
      </c>
      <c r="AU563" s="249" t="s">
        <v>83</v>
      </c>
      <c r="AV563" s="13" t="s">
        <v>83</v>
      </c>
      <c r="AW563" s="13" t="s">
        <v>30</v>
      </c>
      <c r="AX563" s="13" t="s">
        <v>73</v>
      </c>
      <c r="AY563" s="249" t="s">
        <v>151</v>
      </c>
    </row>
    <row r="564" s="15" customFormat="1">
      <c r="A564" s="15"/>
      <c r="B564" s="261"/>
      <c r="C564" s="262"/>
      <c r="D564" s="234" t="s">
        <v>160</v>
      </c>
      <c r="E564" s="263" t="s">
        <v>1</v>
      </c>
      <c r="F564" s="264" t="s">
        <v>556</v>
      </c>
      <c r="G564" s="262"/>
      <c r="H564" s="263" t="s">
        <v>1</v>
      </c>
      <c r="I564" s="265"/>
      <c r="J564" s="262"/>
      <c r="K564" s="262"/>
      <c r="L564" s="266"/>
      <c r="M564" s="267"/>
      <c r="N564" s="268"/>
      <c r="O564" s="268"/>
      <c r="P564" s="268"/>
      <c r="Q564" s="268"/>
      <c r="R564" s="268"/>
      <c r="S564" s="268"/>
      <c r="T564" s="269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70" t="s">
        <v>160</v>
      </c>
      <c r="AU564" s="270" t="s">
        <v>83</v>
      </c>
      <c r="AV564" s="15" t="s">
        <v>81</v>
      </c>
      <c r="AW564" s="15" t="s">
        <v>30</v>
      </c>
      <c r="AX564" s="15" t="s">
        <v>73</v>
      </c>
      <c r="AY564" s="270" t="s">
        <v>151</v>
      </c>
    </row>
    <row r="565" s="13" customFormat="1">
      <c r="A565" s="13"/>
      <c r="B565" s="239"/>
      <c r="C565" s="240"/>
      <c r="D565" s="234" t="s">
        <v>160</v>
      </c>
      <c r="E565" s="241" t="s">
        <v>1</v>
      </c>
      <c r="F565" s="242" t="s">
        <v>626</v>
      </c>
      <c r="G565" s="240"/>
      <c r="H565" s="243">
        <v>4.2919999999999998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9" t="s">
        <v>160</v>
      </c>
      <c r="AU565" s="249" t="s">
        <v>83</v>
      </c>
      <c r="AV565" s="13" t="s">
        <v>83</v>
      </c>
      <c r="AW565" s="13" t="s">
        <v>30</v>
      </c>
      <c r="AX565" s="13" t="s">
        <v>73</v>
      </c>
      <c r="AY565" s="249" t="s">
        <v>151</v>
      </c>
    </row>
    <row r="566" s="14" customFormat="1">
      <c r="A566" s="14"/>
      <c r="B566" s="250"/>
      <c r="C566" s="251"/>
      <c r="D566" s="234" t="s">
        <v>160</v>
      </c>
      <c r="E566" s="252" t="s">
        <v>1</v>
      </c>
      <c r="F566" s="253" t="s">
        <v>162</v>
      </c>
      <c r="G566" s="251"/>
      <c r="H566" s="254">
        <v>203.73599999999999</v>
      </c>
      <c r="I566" s="255"/>
      <c r="J566" s="251"/>
      <c r="K566" s="251"/>
      <c r="L566" s="256"/>
      <c r="M566" s="257"/>
      <c r="N566" s="258"/>
      <c r="O566" s="258"/>
      <c r="P566" s="258"/>
      <c r="Q566" s="258"/>
      <c r="R566" s="258"/>
      <c r="S566" s="258"/>
      <c r="T566" s="25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0" t="s">
        <v>160</v>
      </c>
      <c r="AU566" s="260" t="s">
        <v>83</v>
      </c>
      <c r="AV566" s="14" t="s">
        <v>157</v>
      </c>
      <c r="AW566" s="14" t="s">
        <v>30</v>
      </c>
      <c r="AX566" s="14" t="s">
        <v>81</v>
      </c>
      <c r="AY566" s="260" t="s">
        <v>151</v>
      </c>
    </row>
    <row r="567" s="2" customFormat="1" ht="33" customHeight="1">
      <c r="A567" s="38"/>
      <c r="B567" s="39"/>
      <c r="C567" s="220" t="s">
        <v>627</v>
      </c>
      <c r="D567" s="220" t="s">
        <v>153</v>
      </c>
      <c r="E567" s="221" t="s">
        <v>628</v>
      </c>
      <c r="F567" s="222" t="s">
        <v>629</v>
      </c>
      <c r="G567" s="223" t="s">
        <v>156</v>
      </c>
      <c r="H567" s="224">
        <v>203.73599999999999</v>
      </c>
      <c r="I567" s="225"/>
      <c r="J567" s="226">
        <f>ROUND(I567*H567,2)</f>
        <v>0</v>
      </c>
      <c r="K567" s="227"/>
      <c r="L567" s="44"/>
      <c r="M567" s="228" t="s">
        <v>1</v>
      </c>
      <c r="N567" s="229" t="s">
        <v>40</v>
      </c>
      <c r="O567" s="92"/>
      <c r="P567" s="230">
        <f>O567*H567</f>
        <v>0</v>
      </c>
      <c r="Q567" s="230">
        <v>0.01602</v>
      </c>
      <c r="R567" s="230">
        <f>Q567*H567</f>
        <v>3.2638507199999998</v>
      </c>
      <c r="S567" s="230">
        <v>0</v>
      </c>
      <c r="T567" s="231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32" t="s">
        <v>157</v>
      </c>
      <c r="AT567" s="232" t="s">
        <v>153</v>
      </c>
      <c r="AU567" s="232" t="s">
        <v>83</v>
      </c>
      <c r="AY567" s="17" t="s">
        <v>151</v>
      </c>
      <c r="BE567" s="233">
        <f>IF(N567="základní",J567,0)</f>
        <v>0</v>
      </c>
      <c r="BF567" s="233">
        <f>IF(N567="snížená",J567,0)</f>
        <v>0</v>
      </c>
      <c r="BG567" s="233">
        <f>IF(N567="zákl. přenesená",J567,0)</f>
        <v>0</v>
      </c>
      <c r="BH567" s="233">
        <f>IF(N567="sníž. přenesená",J567,0)</f>
        <v>0</v>
      </c>
      <c r="BI567" s="233">
        <f>IF(N567="nulová",J567,0)</f>
        <v>0</v>
      </c>
      <c r="BJ567" s="17" t="s">
        <v>157</v>
      </c>
      <c r="BK567" s="233">
        <f>ROUND(I567*H567,2)</f>
        <v>0</v>
      </c>
      <c r="BL567" s="17" t="s">
        <v>157</v>
      </c>
      <c r="BM567" s="232" t="s">
        <v>630</v>
      </c>
    </row>
    <row r="568" s="2" customFormat="1">
      <c r="A568" s="38"/>
      <c r="B568" s="39"/>
      <c r="C568" s="40"/>
      <c r="D568" s="234" t="s">
        <v>159</v>
      </c>
      <c r="E568" s="40"/>
      <c r="F568" s="235" t="s">
        <v>629</v>
      </c>
      <c r="G568" s="40"/>
      <c r="H568" s="40"/>
      <c r="I568" s="236"/>
      <c r="J568" s="40"/>
      <c r="K568" s="40"/>
      <c r="L568" s="44"/>
      <c r="M568" s="237"/>
      <c r="N568" s="238"/>
      <c r="O568" s="92"/>
      <c r="P568" s="92"/>
      <c r="Q568" s="92"/>
      <c r="R568" s="92"/>
      <c r="S568" s="92"/>
      <c r="T568" s="93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159</v>
      </c>
      <c r="AU568" s="17" t="s">
        <v>83</v>
      </c>
    </row>
    <row r="569" s="13" customFormat="1">
      <c r="A569" s="13"/>
      <c r="B569" s="239"/>
      <c r="C569" s="240"/>
      <c r="D569" s="234" t="s">
        <v>160</v>
      </c>
      <c r="E569" s="241" t="s">
        <v>1</v>
      </c>
      <c r="F569" s="242" t="s">
        <v>622</v>
      </c>
      <c r="G569" s="240"/>
      <c r="H569" s="243">
        <v>187.35499999999999</v>
      </c>
      <c r="I569" s="244"/>
      <c r="J569" s="240"/>
      <c r="K569" s="240"/>
      <c r="L569" s="245"/>
      <c r="M569" s="246"/>
      <c r="N569" s="247"/>
      <c r="O569" s="247"/>
      <c r="P569" s="247"/>
      <c r="Q569" s="247"/>
      <c r="R569" s="247"/>
      <c r="S569" s="247"/>
      <c r="T569" s="24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9" t="s">
        <v>160</v>
      </c>
      <c r="AU569" s="249" t="s">
        <v>83</v>
      </c>
      <c r="AV569" s="13" t="s">
        <v>83</v>
      </c>
      <c r="AW569" s="13" t="s">
        <v>30</v>
      </c>
      <c r="AX569" s="13" t="s">
        <v>73</v>
      </c>
      <c r="AY569" s="249" t="s">
        <v>151</v>
      </c>
    </row>
    <row r="570" s="13" customFormat="1">
      <c r="A570" s="13"/>
      <c r="B570" s="239"/>
      <c r="C570" s="240"/>
      <c r="D570" s="234" t="s">
        <v>160</v>
      </c>
      <c r="E570" s="241" t="s">
        <v>1</v>
      </c>
      <c r="F570" s="242" t="s">
        <v>623</v>
      </c>
      <c r="G570" s="240"/>
      <c r="H570" s="243">
        <v>21.585000000000001</v>
      </c>
      <c r="I570" s="244"/>
      <c r="J570" s="240"/>
      <c r="K570" s="240"/>
      <c r="L570" s="245"/>
      <c r="M570" s="246"/>
      <c r="N570" s="247"/>
      <c r="O570" s="247"/>
      <c r="P570" s="247"/>
      <c r="Q570" s="247"/>
      <c r="R570" s="247"/>
      <c r="S570" s="247"/>
      <c r="T570" s="24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9" t="s">
        <v>160</v>
      </c>
      <c r="AU570" s="249" t="s">
        <v>83</v>
      </c>
      <c r="AV570" s="13" t="s">
        <v>83</v>
      </c>
      <c r="AW570" s="13" t="s">
        <v>30</v>
      </c>
      <c r="AX570" s="13" t="s">
        <v>73</v>
      </c>
      <c r="AY570" s="249" t="s">
        <v>151</v>
      </c>
    </row>
    <row r="571" s="13" customFormat="1">
      <c r="A571" s="13"/>
      <c r="B571" s="239"/>
      <c r="C571" s="240"/>
      <c r="D571" s="234" t="s">
        <v>160</v>
      </c>
      <c r="E571" s="241" t="s">
        <v>1</v>
      </c>
      <c r="F571" s="242" t="s">
        <v>624</v>
      </c>
      <c r="G571" s="240"/>
      <c r="H571" s="243">
        <v>4.4640000000000004</v>
      </c>
      <c r="I571" s="244"/>
      <c r="J571" s="240"/>
      <c r="K571" s="240"/>
      <c r="L571" s="245"/>
      <c r="M571" s="246"/>
      <c r="N571" s="247"/>
      <c r="O571" s="247"/>
      <c r="P571" s="247"/>
      <c r="Q571" s="247"/>
      <c r="R571" s="247"/>
      <c r="S571" s="247"/>
      <c r="T571" s="24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9" t="s">
        <v>160</v>
      </c>
      <c r="AU571" s="249" t="s">
        <v>83</v>
      </c>
      <c r="AV571" s="13" t="s">
        <v>83</v>
      </c>
      <c r="AW571" s="13" t="s">
        <v>30</v>
      </c>
      <c r="AX571" s="13" t="s">
        <v>73</v>
      </c>
      <c r="AY571" s="249" t="s">
        <v>151</v>
      </c>
    </row>
    <row r="572" s="15" customFormat="1">
      <c r="A572" s="15"/>
      <c r="B572" s="261"/>
      <c r="C572" s="262"/>
      <c r="D572" s="234" t="s">
        <v>160</v>
      </c>
      <c r="E572" s="263" t="s">
        <v>1</v>
      </c>
      <c r="F572" s="264" t="s">
        <v>333</v>
      </c>
      <c r="G572" s="262"/>
      <c r="H572" s="263" t="s">
        <v>1</v>
      </c>
      <c r="I572" s="265"/>
      <c r="J572" s="262"/>
      <c r="K572" s="262"/>
      <c r="L572" s="266"/>
      <c r="M572" s="267"/>
      <c r="N572" s="268"/>
      <c r="O572" s="268"/>
      <c r="P572" s="268"/>
      <c r="Q572" s="268"/>
      <c r="R572" s="268"/>
      <c r="S572" s="268"/>
      <c r="T572" s="269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70" t="s">
        <v>160</v>
      </c>
      <c r="AU572" s="270" t="s">
        <v>83</v>
      </c>
      <c r="AV572" s="15" t="s">
        <v>81</v>
      </c>
      <c r="AW572" s="15" t="s">
        <v>30</v>
      </c>
      <c r="AX572" s="15" t="s">
        <v>73</v>
      </c>
      <c r="AY572" s="270" t="s">
        <v>151</v>
      </c>
    </row>
    <row r="573" s="13" customFormat="1">
      <c r="A573" s="13"/>
      <c r="B573" s="239"/>
      <c r="C573" s="240"/>
      <c r="D573" s="234" t="s">
        <v>160</v>
      </c>
      <c r="E573" s="241" t="s">
        <v>1</v>
      </c>
      <c r="F573" s="242" t="s">
        <v>625</v>
      </c>
      <c r="G573" s="240"/>
      <c r="H573" s="243">
        <v>-13.960000000000001</v>
      </c>
      <c r="I573" s="244"/>
      <c r="J573" s="240"/>
      <c r="K573" s="240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160</v>
      </c>
      <c r="AU573" s="249" t="s">
        <v>83</v>
      </c>
      <c r="AV573" s="13" t="s">
        <v>83</v>
      </c>
      <c r="AW573" s="13" t="s">
        <v>30</v>
      </c>
      <c r="AX573" s="13" t="s">
        <v>73</v>
      </c>
      <c r="AY573" s="249" t="s">
        <v>151</v>
      </c>
    </row>
    <row r="574" s="15" customFormat="1">
      <c r="A574" s="15"/>
      <c r="B574" s="261"/>
      <c r="C574" s="262"/>
      <c r="D574" s="234" t="s">
        <v>160</v>
      </c>
      <c r="E574" s="263" t="s">
        <v>1</v>
      </c>
      <c r="F574" s="264" t="s">
        <v>556</v>
      </c>
      <c r="G574" s="262"/>
      <c r="H574" s="263" t="s">
        <v>1</v>
      </c>
      <c r="I574" s="265"/>
      <c r="J574" s="262"/>
      <c r="K574" s="262"/>
      <c r="L574" s="266"/>
      <c r="M574" s="267"/>
      <c r="N574" s="268"/>
      <c r="O574" s="268"/>
      <c r="P574" s="268"/>
      <c r="Q574" s="268"/>
      <c r="R574" s="268"/>
      <c r="S574" s="268"/>
      <c r="T574" s="269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70" t="s">
        <v>160</v>
      </c>
      <c r="AU574" s="270" t="s">
        <v>83</v>
      </c>
      <c r="AV574" s="15" t="s">
        <v>81</v>
      </c>
      <c r="AW574" s="15" t="s">
        <v>30</v>
      </c>
      <c r="AX574" s="15" t="s">
        <v>73</v>
      </c>
      <c r="AY574" s="270" t="s">
        <v>151</v>
      </c>
    </row>
    <row r="575" s="13" customFormat="1">
      <c r="A575" s="13"/>
      <c r="B575" s="239"/>
      <c r="C575" s="240"/>
      <c r="D575" s="234" t="s">
        <v>160</v>
      </c>
      <c r="E575" s="241" t="s">
        <v>1</v>
      </c>
      <c r="F575" s="242" t="s">
        <v>626</v>
      </c>
      <c r="G575" s="240"/>
      <c r="H575" s="243">
        <v>4.2919999999999998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9" t="s">
        <v>160</v>
      </c>
      <c r="AU575" s="249" t="s">
        <v>83</v>
      </c>
      <c r="AV575" s="13" t="s">
        <v>83</v>
      </c>
      <c r="AW575" s="13" t="s">
        <v>30</v>
      </c>
      <c r="AX575" s="13" t="s">
        <v>73</v>
      </c>
      <c r="AY575" s="249" t="s">
        <v>151</v>
      </c>
    </row>
    <row r="576" s="14" customFormat="1">
      <c r="A576" s="14"/>
      <c r="B576" s="250"/>
      <c r="C576" s="251"/>
      <c r="D576" s="234" t="s">
        <v>160</v>
      </c>
      <c r="E576" s="252" t="s">
        <v>1</v>
      </c>
      <c r="F576" s="253" t="s">
        <v>162</v>
      </c>
      <c r="G576" s="251"/>
      <c r="H576" s="254">
        <v>203.73599999999999</v>
      </c>
      <c r="I576" s="255"/>
      <c r="J576" s="251"/>
      <c r="K576" s="251"/>
      <c r="L576" s="256"/>
      <c r="M576" s="257"/>
      <c r="N576" s="258"/>
      <c r="O576" s="258"/>
      <c r="P576" s="258"/>
      <c r="Q576" s="258"/>
      <c r="R576" s="258"/>
      <c r="S576" s="258"/>
      <c r="T576" s="25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0" t="s">
        <v>160</v>
      </c>
      <c r="AU576" s="260" t="s">
        <v>83</v>
      </c>
      <c r="AV576" s="14" t="s">
        <v>157</v>
      </c>
      <c r="AW576" s="14" t="s">
        <v>30</v>
      </c>
      <c r="AX576" s="14" t="s">
        <v>81</v>
      </c>
      <c r="AY576" s="260" t="s">
        <v>151</v>
      </c>
    </row>
    <row r="577" s="2" customFormat="1" ht="16.5" customHeight="1">
      <c r="A577" s="38"/>
      <c r="B577" s="39"/>
      <c r="C577" s="220" t="s">
        <v>631</v>
      </c>
      <c r="D577" s="220" t="s">
        <v>153</v>
      </c>
      <c r="E577" s="221" t="s">
        <v>632</v>
      </c>
      <c r="F577" s="222" t="s">
        <v>633</v>
      </c>
      <c r="G577" s="223" t="s">
        <v>156</v>
      </c>
      <c r="H577" s="224">
        <v>105.76000000000001</v>
      </c>
      <c r="I577" s="225"/>
      <c r="J577" s="226">
        <f>ROUND(I577*H577,2)</f>
        <v>0</v>
      </c>
      <c r="K577" s="227"/>
      <c r="L577" s="44"/>
      <c r="M577" s="228" t="s">
        <v>1</v>
      </c>
      <c r="N577" s="229" t="s">
        <v>40</v>
      </c>
      <c r="O577" s="92"/>
      <c r="P577" s="230">
        <f>O577*H577</f>
        <v>0</v>
      </c>
      <c r="Q577" s="230">
        <v>0</v>
      </c>
      <c r="R577" s="230">
        <f>Q577*H577</f>
        <v>0</v>
      </c>
      <c r="S577" s="230">
        <v>0</v>
      </c>
      <c r="T577" s="231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32" t="s">
        <v>157</v>
      </c>
      <c r="AT577" s="232" t="s">
        <v>153</v>
      </c>
      <c r="AU577" s="232" t="s">
        <v>83</v>
      </c>
      <c r="AY577" s="17" t="s">
        <v>151</v>
      </c>
      <c r="BE577" s="233">
        <f>IF(N577="základní",J577,0)</f>
        <v>0</v>
      </c>
      <c r="BF577" s="233">
        <f>IF(N577="snížená",J577,0)</f>
        <v>0</v>
      </c>
      <c r="BG577" s="233">
        <f>IF(N577="zákl. přenesená",J577,0)</f>
        <v>0</v>
      </c>
      <c r="BH577" s="233">
        <f>IF(N577="sníž. přenesená",J577,0)</f>
        <v>0</v>
      </c>
      <c r="BI577" s="233">
        <f>IF(N577="nulová",J577,0)</f>
        <v>0</v>
      </c>
      <c r="BJ577" s="17" t="s">
        <v>157</v>
      </c>
      <c r="BK577" s="233">
        <f>ROUND(I577*H577,2)</f>
        <v>0</v>
      </c>
      <c r="BL577" s="17" t="s">
        <v>157</v>
      </c>
      <c r="BM577" s="232" t="s">
        <v>634</v>
      </c>
    </row>
    <row r="578" s="2" customFormat="1">
      <c r="A578" s="38"/>
      <c r="B578" s="39"/>
      <c r="C578" s="40"/>
      <c r="D578" s="234" t="s">
        <v>159</v>
      </c>
      <c r="E578" s="40"/>
      <c r="F578" s="235" t="s">
        <v>633</v>
      </c>
      <c r="G578" s="40"/>
      <c r="H578" s="40"/>
      <c r="I578" s="236"/>
      <c r="J578" s="40"/>
      <c r="K578" s="40"/>
      <c r="L578" s="44"/>
      <c r="M578" s="237"/>
      <c r="N578" s="238"/>
      <c r="O578" s="92"/>
      <c r="P578" s="92"/>
      <c r="Q578" s="92"/>
      <c r="R578" s="92"/>
      <c r="S578" s="92"/>
      <c r="T578" s="93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159</v>
      </c>
      <c r="AU578" s="17" t="s">
        <v>83</v>
      </c>
    </row>
    <row r="579" s="15" customFormat="1">
      <c r="A579" s="15"/>
      <c r="B579" s="261"/>
      <c r="C579" s="262"/>
      <c r="D579" s="234" t="s">
        <v>160</v>
      </c>
      <c r="E579" s="263" t="s">
        <v>1</v>
      </c>
      <c r="F579" s="264" t="s">
        <v>635</v>
      </c>
      <c r="G579" s="262"/>
      <c r="H579" s="263" t="s">
        <v>1</v>
      </c>
      <c r="I579" s="265"/>
      <c r="J579" s="262"/>
      <c r="K579" s="262"/>
      <c r="L579" s="266"/>
      <c r="M579" s="267"/>
      <c r="N579" s="268"/>
      <c r="O579" s="268"/>
      <c r="P579" s="268"/>
      <c r="Q579" s="268"/>
      <c r="R579" s="268"/>
      <c r="S579" s="268"/>
      <c r="T579" s="269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0" t="s">
        <v>160</v>
      </c>
      <c r="AU579" s="270" t="s">
        <v>83</v>
      </c>
      <c r="AV579" s="15" t="s">
        <v>81</v>
      </c>
      <c r="AW579" s="15" t="s">
        <v>30</v>
      </c>
      <c r="AX579" s="15" t="s">
        <v>73</v>
      </c>
      <c r="AY579" s="270" t="s">
        <v>151</v>
      </c>
    </row>
    <row r="580" s="13" customFormat="1">
      <c r="A580" s="13"/>
      <c r="B580" s="239"/>
      <c r="C580" s="240"/>
      <c r="D580" s="234" t="s">
        <v>160</v>
      </c>
      <c r="E580" s="241" t="s">
        <v>1</v>
      </c>
      <c r="F580" s="242" t="s">
        <v>636</v>
      </c>
      <c r="G580" s="240"/>
      <c r="H580" s="243">
        <v>105.76000000000001</v>
      </c>
      <c r="I580" s="244"/>
      <c r="J580" s="240"/>
      <c r="K580" s="240"/>
      <c r="L580" s="245"/>
      <c r="M580" s="246"/>
      <c r="N580" s="247"/>
      <c r="O580" s="247"/>
      <c r="P580" s="247"/>
      <c r="Q580" s="247"/>
      <c r="R580" s="247"/>
      <c r="S580" s="247"/>
      <c r="T580" s="24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9" t="s">
        <v>160</v>
      </c>
      <c r="AU580" s="249" t="s">
        <v>83</v>
      </c>
      <c r="AV580" s="13" t="s">
        <v>83</v>
      </c>
      <c r="AW580" s="13" t="s">
        <v>30</v>
      </c>
      <c r="AX580" s="13" t="s">
        <v>73</v>
      </c>
      <c r="AY580" s="249" t="s">
        <v>151</v>
      </c>
    </row>
    <row r="581" s="14" customFormat="1">
      <c r="A581" s="14"/>
      <c r="B581" s="250"/>
      <c r="C581" s="251"/>
      <c r="D581" s="234" t="s">
        <v>160</v>
      </c>
      <c r="E581" s="252" t="s">
        <v>1</v>
      </c>
      <c r="F581" s="253" t="s">
        <v>162</v>
      </c>
      <c r="G581" s="251"/>
      <c r="H581" s="254">
        <v>105.76000000000001</v>
      </c>
      <c r="I581" s="255"/>
      <c r="J581" s="251"/>
      <c r="K581" s="251"/>
      <c r="L581" s="256"/>
      <c r="M581" s="257"/>
      <c r="N581" s="258"/>
      <c r="O581" s="258"/>
      <c r="P581" s="258"/>
      <c r="Q581" s="258"/>
      <c r="R581" s="258"/>
      <c r="S581" s="258"/>
      <c r="T581" s="25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0" t="s">
        <v>160</v>
      </c>
      <c r="AU581" s="260" t="s">
        <v>83</v>
      </c>
      <c r="AV581" s="14" t="s">
        <v>157</v>
      </c>
      <c r="AW581" s="14" t="s">
        <v>30</v>
      </c>
      <c r="AX581" s="14" t="s">
        <v>81</v>
      </c>
      <c r="AY581" s="260" t="s">
        <v>151</v>
      </c>
    </row>
    <row r="582" s="2" customFormat="1" ht="24.15" customHeight="1">
      <c r="A582" s="38"/>
      <c r="B582" s="39"/>
      <c r="C582" s="220" t="s">
        <v>637</v>
      </c>
      <c r="D582" s="220" t="s">
        <v>153</v>
      </c>
      <c r="E582" s="221" t="s">
        <v>638</v>
      </c>
      <c r="F582" s="222" t="s">
        <v>639</v>
      </c>
      <c r="G582" s="223" t="s">
        <v>156</v>
      </c>
      <c r="H582" s="224">
        <v>13.960000000000001</v>
      </c>
      <c r="I582" s="225"/>
      <c r="J582" s="226">
        <f>ROUND(I582*H582,2)</f>
        <v>0</v>
      </c>
      <c r="K582" s="227"/>
      <c r="L582" s="44"/>
      <c r="M582" s="228" t="s">
        <v>1</v>
      </c>
      <c r="N582" s="229" t="s">
        <v>40</v>
      </c>
      <c r="O582" s="92"/>
      <c r="P582" s="230">
        <f>O582*H582</f>
        <v>0</v>
      </c>
      <c r="Q582" s="230">
        <v>0</v>
      </c>
      <c r="R582" s="230">
        <f>Q582*H582</f>
        <v>0</v>
      </c>
      <c r="S582" s="230">
        <v>0</v>
      </c>
      <c r="T582" s="231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32" t="s">
        <v>157</v>
      </c>
      <c r="AT582" s="232" t="s">
        <v>153</v>
      </c>
      <c r="AU582" s="232" t="s">
        <v>83</v>
      </c>
      <c r="AY582" s="17" t="s">
        <v>151</v>
      </c>
      <c r="BE582" s="233">
        <f>IF(N582="základní",J582,0)</f>
        <v>0</v>
      </c>
      <c r="BF582" s="233">
        <f>IF(N582="snížená",J582,0)</f>
        <v>0</v>
      </c>
      <c r="BG582" s="233">
        <f>IF(N582="zákl. přenesená",J582,0)</f>
        <v>0</v>
      </c>
      <c r="BH582" s="233">
        <f>IF(N582="sníž. přenesená",J582,0)</f>
        <v>0</v>
      </c>
      <c r="BI582" s="233">
        <f>IF(N582="nulová",J582,0)</f>
        <v>0</v>
      </c>
      <c r="BJ582" s="17" t="s">
        <v>157</v>
      </c>
      <c r="BK582" s="233">
        <f>ROUND(I582*H582,2)</f>
        <v>0</v>
      </c>
      <c r="BL582" s="17" t="s">
        <v>157</v>
      </c>
      <c r="BM582" s="232" t="s">
        <v>640</v>
      </c>
    </row>
    <row r="583" s="2" customFormat="1">
      <c r="A583" s="38"/>
      <c r="B583" s="39"/>
      <c r="C583" s="40"/>
      <c r="D583" s="234" t="s">
        <v>159</v>
      </c>
      <c r="E583" s="40"/>
      <c r="F583" s="235" t="s">
        <v>639</v>
      </c>
      <c r="G583" s="40"/>
      <c r="H583" s="40"/>
      <c r="I583" s="236"/>
      <c r="J583" s="40"/>
      <c r="K583" s="40"/>
      <c r="L583" s="44"/>
      <c r="M583" s="237"/>
      <c r="N583" s="238"/>
      <c r="O583" s="92"/>
      <c r="P583" s="92"/>
      <c r="Q583" s="92"/>
      <c r="R583" s="92"/>
      <c r="S583" s="92"/>
      <c r="T583" s="93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159</v>
      </c>
      <c r="AU583" s="17" t="s">
        <v>83</v>
      </c>
    </row>
    <row r="584" s="13" customFormat="1">
      <c r="A584" s="13"/>
      <c r="B584" s="239"/>
      <c r="C584" s="240"/>
      <c r="D584" s="234" t="s">
        <v>160</v>
      </c>
      <c r="E584" s="241" t="s">
        <v>1</v>
      </c>
      <c r="F584" s="242" t="s">
        <v>641</v>
      </c>
      <c r="G584" s="240"/>
      <c r="H584" s="243">
        <v>13.960000000000001</v>
      </c>
      <c r="I584" s="244"/>
      <c r="J584" s="240"/>
      <c r="K584" s="240"/>
      <c r="L584" s="245"/>
      <c r="M584" s="246"/>
      <c r="N584" s="247"/>
      <c r="O584" s="247"/>
      <c r="P584" s="247"/>
      <c r="Q584" s="247"/>
      <c r="R584" s="247"/>
      <c r="S584" s="247"/>
      <c r="T584" s="24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9" t="s">
        <v>160</v>
      </c>
      <c r="AU584" s="249" t="s">
        <v>83</v>
      </c>
      <c r="AV584" s="13" t="s">
        <v>83</v>
      </c>
      <c r="AW584" s="13" t="s">
        <v>30</v>
      </c>
      <c r="AX584" s="13" t="s">
        <v>73</v>
      </c>
      <c r="AY584" s="249" t="s">
        <v>151</v>
      </c>
    </row>
    <row r="585" s="14" customFormat="1">
      <c r="A585" s="14"/>
      <c r="B585" s="250"/>
      <c r="C585" s="251"/>
      <c r="D585" s="234" t="s">
        <v>160</v>
      </c>
      <c r="E585" s="252" t="s">
        <v>1</v>
      </c>
      <c r="F585" s="253" t="s">
        <v>162</v>
      </c>
      <c r="G585" s="251"/>
      <c r="H585" s="254">
        <v>13.960000000000001</v>
      </c>
      <c r="I585" s="255"/>
      <c r="J585" s="251"/>
      <c r="K585" s="251"/>
      <c r="L585" s="256"/>
      <c r="M585" s="257"/>
      <c r="N585" s="258"/>
      <c r="O585" s="258"/>
      <c r="P585" s="258"/>
      <c r="Q585" s="258"/>
      <c r="R585" s="258"/>
      <c r="S585" s="258"/>
      <c r="T585" s="25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0" t="s">
        <v>160</v>
      </c>
      <c r="AU585" s="260" t="s">
        <v>83</v>
      </c>
      <c r="AV585" s="14" t="s">
        <v>157</v>
      </c>
      <c r="AW585" s="14" t="s">
        <v>30</v>
      </c>
      <c r="AX585" s="14" t="s">
        <v>81</v>
      </c>
      <c r="AY585" s="260" t="s">
        <v>151</v>
      </c>
    </row>
    <row r="586" s="2" customFormat="1" ht="24.15" customHeight="1">
      <c r="A586" s="38"/>
      <c r="B586" s="39"/>
      <c r="C586" s="220" t="s">
        <v>642</v>
      </c>
      <c r="D586" s="220" t="s">
        <v>153</v>
      </c>
      <c r="E586" s="221" t="s">
        <v>643</v>
      </c>
      <c r="F586" s="222" t="s">
        <v>644</v>
      </c>
      <c r="G586" s="223" t="s">
        <v>194</v>
      </c>
      <c r="H586" s="224">
        <v>2.3039999999999998</v>
      </c>
      <c r="I586" s="225"/>
      <c r="J586" s="226">
        <f>ROUND(I586*H586,2)</f>
        <v>0</v>
      </c>
      <c r="K586" s="227"/>
      <c r="L586" s="44"/>
      <c r="M586" s="228" t="s">
        <v>1</v>
      </c>
      <c r="N586" s="229" t="s">
        <v>40</v>
      </c>
      <c r="O586" s="92"/>
      <c r="P586" s="230">
        <f>O586*H586</f>
        <v>0</v>
      </c>
      <c r="Q586" s="230">
        <v>2.3010199999999998</v>
      </c>
      <c r="R586" s="230">
        <f>Q586*H586</f>
        <v>5.3015500799999993</v>
      </c>
      <c r="S586" s="230">
        <v>0</v>
      </c>
      <c r="T586" s="231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32" t="s">
        <v>157</v>
      </c>
      <c r="AT586" s="232" t="s">
        <v>153</v>
      </c>
      <c r="AU586" s="232" t="s">
        <v>83</v>
      </c>
      <c r="AY586" s="17" t="s">
        <v>151</v>
      </c>
      <c r="BE586" s="233">
        <f>IF(N586="základní",J586,0)</f>
        <v>0</v>
      </c>
      <c r="BF586" s="233">
        <f>IF(N586="snížená",J586,0)</f>
        <v>0</v>
      </c>
      <c r="BG586" s="233">
        <f>IF(N586="zákl. přenesená",J586,0)</f>
        <v>0</v>
      </c>
      <c r="BH586" s="233">
        <f>IF(N586="sníž. přenesená",J586,0)</f>
        <v>0</v>
      </c>
      <c r="BI586" s="233">
        <f>IF(N586="nulová",J586,0)</f>
        <v>0</v>
      </c>
      <c r="BJ586" s="17" t="s">
        <v>157</v>
      </c>
      <c r="BK586" s="233">
        <f>ROUND(I586*H586,2)</f>
        <v>0</v>
      </c>
      <c r="BL586" s="17" t="s">
        <v>157</v>
      </c>
      <c r="BM586" s="232" t="s">
        <v>645</v>
      </c>
    </row>
    <row r="587" s="2" customFormat="1">
      <c r="A587" s="38"/>
      <c r="B587" s="39"/>
      <c r="C587" s="40"/>
      <c r="D587" s="234" t="s">
        <v>159</v>
      </c>
      <c r="E587" s="40"/>
      <c r="F587" s="235" t="s">
        <v>644</v>
      </c>
      <c r="G587" s="40"/>
      <c r="H587" s="40"/>
      <c r="I587" s="236"/>
      <c r="J587" s="40"/>
      <c r="K587" s="40"/>
      <c r="L587" s="44"/>
      <c r="M587" s="237"/>
      <c r="N587" s="238"/>
      <c r="O587" s="92"/>
      <c r="P587" s="92"/>
      <c r="Q587" s="92"/>
      <c r="R587" s="92"/>
      <c r="S587" s="92"/>
      <c r="T587" s="93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159</v>
      </c>
      <c r="AU587" s="17" t="s">
        <v>83</v>
      </c>
    </row>
    <row r="588" s="15" customFormat="1">
      <c r="A588" s="15"/>
      <c r="B588" s="261"/>
      <c r="C588" s="262"/>
      <c r="D588" s="234" t="s">
        <v>160</v>
      </c>
      <c r="E588" s="263" t="s">
        <v>1</v>
      </c>
      <c r="F588" s="264" t="s">
        <v>289</v>
      </c>
      <c r="G588" s="262"/>
      <c r="H588" s="263" t="s">
        <v>1</v>
      </c>
      <c r="I588" s="265"/>
      <c r="J588" s="262"/>
      <c r="K588" s="262"/>
      <c r="L588" s="266"/>
      <c r="M588" s="267"/>
      <c r="N588" s="268"/>
      <c r="O588" s="268"/>
      <c r="P588" s="268"/>
      <c r="Q588" s="268"/>
      <c r="R588" s="268"/>
      <c r="S588" s="268"/>
      <c r="T588" s="269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0" t="s">
        <v>160</v>
      </c>
      <c r="AU588" s="270" t="s">
        <v>83</v>
      </c>
      <c r="AV588" s="15" t="s">
        <v>81</v>
      </c>
      <c r="AW588" s="15" t="s">
        <v>30</v>
      </c>
      <c r="AX588" s="15" t="s">
        <v>73</v>
      </c>
      <c r="AY588" s="270" t="s">
        <v>151</v>
      </c>
    </row>
    <row r="589" s="13" customFormat="1">
      <c r="A589" s="13"/>
      <c r="B589" s="239"/>
      <c r="C589" s="240"/>
      <c r="D589" s="234" t="s">
        <v>160</v>
      </c>
      <c r="E589" s="241" t="s">
        <v>1</v>
      </c>
      <c r="F589" s="242" t="s">
        <v>646</v>
      </c>
      <c r="G589" s="240"/>
      <c r="H589" s="243">
        <v>1.569</v>
      </c>
      <c r="I589" s="244"/>
      <c r="J589" s="240"/>
      <c r="K589" s="240"/>
      <c r="L589" s="245"/>
      <c r="M589" s="246"/>
      <c r="N589" s="247"/>
      <c r="O589" s="247"/>
      <c r="P589" s="247"/>
      <c r="Q589" s="247"/>
      <c r="R589" s="247"/>
      <c r="S589" s="247"/>
      <c r="T589" s="24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9" t="s">
        <v>160</v>
      </c>
      <c r="AU589" s="249" t="s">
        <v>83</v>
      </c>
      <c r="AV589" s="13" t="s">
        <v>83</v>
      </c>
      <c r="AW589" s="13" t="s">
        <v>30</v>
      </c>
      <c r="AX589" s="13" t="s">
        <v>73</v>
      </c>
      <c r="AY589" s="249" t="s">
        <v>151</v>
      </c>
    </row>
    <row r="590" s="15" customFormat="1">
      <c r="A590" s="15"/>
      <c r="B590" s="261"/>
      <c r="C590" s="262"/>
      <c r="D590" s="234" t="s">
        <v>160</v>
      </c>
      <c r="E590" s="263" t="s">
        <v>1</v>
      </c>
      <c r="F590" s="264" t="s">
        <v>647</v>
      </c>
      <c r="G590" s="262"/>
      <c r="H590" s="263" t="s">
        <v>1</v>
      </c>
      <c r="I590" s="265"/>
      <c r="J590" s="262"/>
      <c r="K590" s="262"/>
      <c r="L590" s="266"/>
      <c r="M590" s="267"/>
      <c r="N590" s="268"/>
      <c r="O590" s="268"/>
      <c r="P590" s="268"/>
      <c r="Q590" s="268"/>
      <c r="R590" s="268"/>
      <c r="S590" s="268"/>
      <c r="T590" s="269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0" t="s">
        <v>160</v>
      </c>
      <c r="AU590" s="270" t="s">
        <v>83</v>
      </c>
      <c r="AV590" s="15" t="s">
        <v>81</v>
      </c>
      <c r="AW590" s="15" t="s">
        <v>30</v>
      </c>
      <c r="AX590" s="15" t="s">
        <v>73</v>
      </c>
      <c r="AY590" s="270" t="s">
        <v>151</v>
      </c>
    </row>
    <row r="591" s="13" customFormat="1">
      <c r="A591" s="13"/>
      <c r="B591" s="239"/>
      <c r="C591" s="240"/>
      <c r="D591" s="234" t="s">
        <v>160</v>
      </c>
      <c r="E591" s="241" t="s">
        <v>1</v>
      </c>
      <c r="F591" s="242" t="s">
        <v>648</v>
      </c>
      <c r="G591" s="240"/>
      <c r="H591" s="243">
        <v>0.73499999999999999</v>
      </c>
      <c r="I591" s="244"/>
      <c r="J591" s="240"/>
      <c r="K591" s="240"/>
      <c r="L591" s="245"/>
      <c r="M591" s="246"/>
      <c r="N591" s="247"/>
      <c r="O591" s="247"/>
      <c r="P591" s="247"/>
      <c r="Q591" s="247"/>
      <c r="R591" s="247"/>
      <c r="S591" s="247"/>
      <c r="T591" s="24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9" t="s">
        <v>160</v>
      </c>
      <c r="AU591" s="249" t="s">
        <v>83</v>
      </c>
      <c r="AV591" s="13" t="s">
        <v>83</v>
      </c>
      <c r="AW591" s="13" t="s">
        <v>30</v>
      </c>
      <c r="AX591" s="13" t="s">
        <v>73</v>
      </c>
      <c r="AY591" s="249" t="s">
        <v>151</v>
      </c>
    </row>
    <row r="592" s="14" customFormat="1">
      <c r="A592" s="14"/>
      <c r="B592" s="250"/>
      <c r="C592" s="251"/>
      <c r="D592" s="234" t="s">
        <v>160</v>
      </c>
      <c r="E592" s="252" t="s">
        <v>1</v>
      </c>
      <c r="F592" s="253" t="s">
        <v>162</v>
      </c>
      <c r="G592" s="251"/>
      <c r="H592" s="254">
        <v>2.3039999999999998</v>
      </c>
      <c r="I592" s="255"/>
      <c r="J592" s="251"/>
      <c r="K592" s="251"/>
      <c r="L592" s="256"/>
      <c r="M592" s="257"/>
      <c r="N592" s="258"/>
      <c r="O592" s="258"/>
      <c r="P592" s="258"/>
      <c r="Q592" s="258"/>
      <c r="R592" s="258"/>
      <c r="S592" s="258"/>
      <c r="T592" s="25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60" t="s">
        <v>160</v>
      </c>
      <c r="AU592" s="260" t="s">
        <v>83</v>
      </c>
      <c r="AV592" s="14" t="s">
        <v>157</v>
      </c>
      <c r="AW592" s="14" t="s">
        <v>30</v>
      </c>
      <c r="AX592" s="14" t="s">
        <v>81</v>
      </c>
      <c r="AY592" s="260" t="s">
        <v>151</v>
      </c>
    </row>
    <row r="593" s="2" customFormat="1" ht="24.15" customHeight="1">
      <c r="A593" s="38"/>
      <c r="B593" s="39"/>
      <c r="C593" s="220" t="s">
        <v>649</v>
      </c>
      <c r="D593" s="220" t="s">
        <v>153</v>
      </c>
      <c r="E593" s="221" t="s">
        <v>650</v>
      </c>
      <c r="F593" s="222" t="s">
        <v>651</v>
      </c>
      <c r="G593" s="223" t="s">
        <v>194</v>
      </c>
      <c r="H593" s="224">
        <v>3.137</v>
      </c>
      <c r="I593" s="225"/>
      <c r="J593" s="226">
        <f>ROUND(I593*H593,2)</f>
        <v>0</v>
      </c>
      <c r="K593" s="227"/>
      <c r="L593" s="44"/>
      <c r="M593" s="228" t="s">
        <v>1</v>
      </c>
      <c r="N593" s="229" t="s">
        <v>40</v>
      </c>
      <c r="O593" s="92"/>
      <c r="P593" s="230">
        <f>O593*H593</f>
        <v>0</v>
      </c>
      <c r="Q593" s="230">
        <v>2.3010199999999998</v>
      </c>
      <c r="R593" s="230">
        <f>Q593*H593</f>
        <v>7.21829974</v>
      </c>
      <c r="S593" s="230">
        <v>0</v>
      </c>
      <c r="T593" s="231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32" t="s">
        <v>157</v>
      </c>
      <c r="AT593" s="232" t="s">
        <v>153</v>
      </c>
      <c r="AU593" s="232" t="s">
        <v>83</v>
      </c>
      <c r="AY593" s="17" t="s">
        <v>151</v>
      </c>
      <c r="BE593" s="233">
        <f>IF(N593="základní",J593,0)</f>
        <v>0</v>
      </c>
      <c r="BF593" s="233">
        <f>IF(N593="snížená",J593,0)</f>
        <v>0</v>
      </c>
      <c r="BG593" s="233">
        <f>IF(N593="zákl. přenesená",J593,0)</f>
        <v>0</v>
      </c>
      <c r="BH593" s="233">
        <f>IF(N593="sníž. přenesená",J593,0)</f>
        <v>0</v>
      </c>
      <c r="BI593" s="233">
        <f>IF(N593="nulová",J593,0)</f>
        <v>0</v>
      </c>
      <c r="BJ593" s="17" t="s">
        <v>157</v>
      </c>
      <c r="BK593" s="233">
        <f>ROUND(I593*H593,2)</f>
        <v>0</v>
      </c>
      <c r="BL593" s="17" t="s">
        <v>157</v>
      </c>
      <c r="BM593" s="232" t="s">
        <v>652</v>
      </c>
    </row>
    <row r="594" s="2" customFormat="1">
      <c r="A594" s="38"/>
      <c r="B594" s="39"/>
      <c r="C594" s="40"/>
      <c r="D594" s="234" t="s">
        <v>159</v>
      </c>
      <c r="E594" s="40"/>
      <c r="F594" s="235" t="s">
        <v>651</v>
      </c>
      <c r="G594" s="40"/>
      <c r="H594" s="40"/>
      <c r="I594" s="236"/>
      <c r="J594" s="40"/>
      <c r="K594" s="40"/>
      <c r="L594" s="44"/>
      <c r="M594" s="237"/>
      <c r="N594" s="238"/>
      <c r="O594" s="92"/>
      <c r="P594" s="92"/>
      <c r="Q594" s="92"/>
      <c r="R594" s="92"/>
      <c r="S594" s="92"/>
      <c r="T594" s="93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159</v>
      </c>
      <c r="AU594" s="17" t="s">
        <v>83</v>
      </c>
    </row>
    <row r="595" s="15" customFormat="1">
      <c r="A595" s="15"/>
      <c r="B595" s="261"/>
      <c r="C595" s="262"/>
      <c r="D595" s="234" t="s">
        <v>160</v>
      </c>
      <c r="E595" s="263" t="s">
        <v>1</v>
      </c>
      <c r="F595" s="264" t="s">
        <v>289</v>
      </c>
      <c r="G595" s="262"/>
      <c r="H595" s="263" t="s">
        <v>1</v>
      </c>
      <c r="I595" s="265"/>
      <c r="J595" s="262"/>
      <c r="K595" s="262"/>
      <c r="L595" s="266"/>
      <c r="M595" s="267"/>
      <c r="N595" s="268"/>
      <c r="O595" s="268"/>
      <c r="P595" s="268"/>
      <c r="Q595" s="268"/>
      <c r="R595" s="268"/>
      <c r="S595" s="268"/>
      <c r="T595" s="269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70" t="s">
        <v>160</v>
      </c>
      <c r="AU595" s="270" t="s">
        <v>83</v>
      </c>
      <c r="AV595" s="15" t="s">
        <v>81</v>
      </c>
      <c r="AW595" s="15" t="s">
        <v>30</v>
      </c>
      <c r="AX595" s="15" t="s">
        <v>73</v>
      </c>
      <c r="AY595" s="270" t="s">
        <v>151</v>
      </c>
    </row>
    <row r="596" s="13" customFormat="1">
      <c r="A596" s="13"/>
      <c r="B596" s="239"/>
      <c r="C596" s="240"/>
      <c r="D596" s="234" t="s">
        <v>160</v>
      </c>
      <c r="E596" s="241" t="s">
        <v>1</v>
      </c>
      <c r="F596" s="242" t="s">
        <v>290</v>
      </c>
      <c r="G596" s="240"/>
      <c r="H596" s="243">
        <v>3.137</v>
      </c>
      <c r="I596" s="244"/>
      <c r="J596" s="240"/>
      <c r="K596" s="240"/>
      <c r="L596" s="245"/>
      <c r="M596" s="246"/>
      <c r="N596" s="247"/>
      <c r="O596" s="247"/>
      <c r="P596" s="247"/>
      <c r="Q596" s="247"/>
      <c r="R596" s="247"/>
      <c r="S596" s="247"/>
      <c r="T596" s="24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9" t="s">
        <v>160</v>
      </c>
      <c r="AU596" s="249" t="s">
        <v>83</v>
      </c>
      <c r="AV596" s="13" t="s">
        <v>83</v>
      </c>
      <c r="AW596" s="13" t="s">
        <v>30</v>
      </c>
      <c r="AX596" s="13" t="s">
        <v>73</v>
      </c>
      <c r="AY596" s="249" t="s">
        <v>151</v>
      </c>
    </row>
    <row r="597" s="14" customFormat="1">
      <c r="A597" s="14"/>
      <c r="B597" s="250"/>
      <c r="C597" s="251"/>
      <c r="D597" s="234" t="s">
        <v>160</v>
      </c>
      <c r="E597" s="252" t="s">
        <v>1</v>
      </c>
      <c r="F597" s="253" t="s">
        <v>162</v>
      </c>
      <c r="G597" s="251"/>
      <c r="H597" s="254">
        <v>3.137</v>
      </c>
      <c r="I597" s="255"/>
      <c r="J597" s="251"/>
      <c r="K597" s="251"/>
      <c r="L597" s="256"/>
      <c r="M597" s="257"/>
      <c r="N597" s="258"/>
      <c r="O597" s="258"/>
      <c r="P597" s="258"/>
      <c r="Q597" s="258"/>
      <c r="R597" s="258"/>
      <c r="S597" s="258"/>
      <c r="T597" s="25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0" t="s">
        <v>160</v>
      </c>
      <c r="AU597" s="260" t="s">
        <v>83</v>
      </c>
      <c r="AV597" s="14" t="s">
        <v>157</v>
      </c>
      <c r="AW597" s="14" t="s">
        <v>30</v>
      </c>
      <c r="AX597" s="14" t="s">
        <v>81</v>
      </c>
      <c r="AY597" s="260" t="s">
        <v>151</v>
      </c>
    </row>
    <row r="598" s="2" customFormat="1" ht="24.15" customHeight="1">
      <c r="A598" s="38"/>
      <c r="B598" s="39"/>
      <c r="C598" s="220" t="s">
        <v>653</v>
      </c>
      <c r="D598" s="220" t="s">
        <v>153</v>
      </c>
      <c r="E598" s="221" t="s">
        <v>654</v>
      </c>
      <c r="F598" s="222" t="s">
        <v>655</v>
      </c>
      <c r="G598" s="223" t="s">
        <v>194</v>
      </c>
      <c r="H598" s="224">
        <v>1.696</v>
      </c>
      <c r="I598" s="225"/>
      <c r="J598" s="226">
        <f>ROUND(I598*H598,2)</f>
        <v>0</v>
      </c>
      <c r="K598" s="227"/>
      <c r="L598" s="44"/>
      <c r="M598" s="228" t="s">
        <v>1</v>
      </c>
      <c r="N598" s="229" t="s">
        <v>40</v>
      </c>
      <c r="O598" s="92"/>
      <c r="P598" s="230">
        <f>O598*H598</f>
        <v>0</v>
      </c>
      <c r="Q598" s="230">
        <v>2.3010199999999998</v>
      </c>
      <c r="R598" s="230">
        <f>Q598*H598</f>
        <v>3.9025299199999997</v>
      </c>
      <c r="S598" s="230">
        <v>0</v>
      </c>
      <c r="T598" s="231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32" t="s">
        <v>157</v>
      </c>
      <c r="AT598" s="232" t="s">
        <v>153</v>
      </c>
      <c r="AU598" s="232" t="s">
        <v>83</v>
      </c>
      <c r="AY598" s="17" t="s">
        <v>151</v>
      </c>
      <c r="BE598" s="233">
        <f>IF(N598="základní",J598,0)</f>
        <v>0</v>
      </c>
      <c r="BF598" s="233">
        <f>IF(N598="snížená",J598,0)</f>
        <v>0</v>
      </c>
      <c r="BG598" s="233">
        <f>IF(N598="zákl. přenesená",J598,0)</f>
        <v>0</v>
      </c>
      <c r="BH598" s="233">
        <f>IF(N598="sníž. přenesená",J598,0)</f>
        <v>0</v>
      </c>
      <c r="BI598" s="233">
        <f>IF(N598="nulová",J598,0)</f>
        <v>0</v>
      </c>
      <c r="BJ598" s="17" t="s">
        <v>157</v>
      </c>
      <c r="BK598" s="233">
        <f>ROUND(I598*H598,2)</f>
        <v>0</v>
      </c>
      <c r="BL598" s="17" t="s">
        <v>157</v>
      </c>
      <c r="BM598" s="232" t="s">
        <v>656</v>
      </c>
    </row>
    <row r="599" s="2" customFormat="1">
      <c r="A599" s="38"/>
      <c r="B599" s="39"/>
      <c r="C599" s="40"/>
      <c r="D599" s="234" t="s">
        <v>159</v>
      </c>
      <c r="E599" s="40"/>
      <c r="F599" s="235" t="s">
        <v>655</v>
      </c>
      <c r="G599" s="40"/>
      <c r="H599" s="40"/>
      <c r="I599" s="236"/>
      <c r="J599" s="40"/>
      <c r="K599" s="40"/>
      <c r="L599" s="44"/>
      <c r="M599" s="237"/>
      <c r="N599" s="238"/>
      <c r="O599" s="92"/>
      <c r="P599" s="92"/>
      <c r="Q599" s="92"/>
      <c r="R599" s="92"/>
      <c r="S599" s="92"/>
      <c r="T599" s="93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T599" s="17" t="s">
        <v>159</v>
      </c>
      <c r="AU599" s="17" t="s">
        <v>83</v>
      </c>
    </row>
    <row r="600" s="15" customFormat="1">
      <c r="A600" s="15"/>
      <c r="B600" s="261"/>
      <c r="C600" s="262"/>
      <c r="D600" s="234" t="s">
        <v>160</v>
      </c>
      <c r="E600" s="263" t="s">
        <v>1</v>
      </c>
      <c r="F600" s="264" t="s">
        <v>483</v>
      </c>
      <c r="G600" s="262"/>
      <c r="H600" s="263" t="s">
        <v>1</v>
      </c>
      <c r="I600" s="265"/>
      <c r="J600" s="262"/>
      <c r="K600" s="262"/>
      <c r="L600" s="266"/>
      <c r="M600" s="267"/>
      <c r="N600" s="268"/>
      <c r="O600" s="268"/>
      <c r="P600" s="268"/>
      <c r="Q600" s="268"/>
      <c r="R600" s="268"/>
      <c r="S600" s="268"/>
      <c r="T600" s="269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70" t="s">
        <v>160</v>
      </c>
      <c r="AU600" s="270" t="s">
        <v>83</v>
      </c>
      <c r="AV600" s="15" t="s">
        <v>81</v>
      </c>
      <c r="AW600" s="15" t="s">
        <v>30</v>
      </c>
      <c r="AX600" s="15" t="s">
        <v>73</v>
      </c>
      <c r="AY600" s="270" t="s">
        <v>151</v>
      </c>
    </row>
    <row r="601" s="13" customFormat="1">
      <c r="A601" s="13"/>
      <c r="B601" s="239"/>
      <c r="C601" s="240"/>
      <c r="D601" s="234" t="s">
        <v>160</v>
      </c>
      <c r="E601" s="241" t="s">
        <v>1</v>
      </c>
      <c r="F601" s="242" t="s">
        <v>657</v>
      </c>
      <c r="G601" s="240"/>
      <c r="H601" s="243">
        <v>0.85499999999999998</v>
      </c>
      <c r="I601" s="244"/>
      <c r="J601" s="240"/>
      <c r="K601" s="240"/>
      <c r="L601" s="245"/>
      <c r="M601" s="246"/>
      <c r="N601" s="247"/>
      <c r="O601" s="247"/>
      <c r="P601" s="247"/>
      <c r="Q601" s="247"/>
      <c r="R601" s="247"/>
      <c r="S601" s="247"/>
      <c r="T601" s="24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9" t="s">
        <v>160</v>
      </c>
      <c r="AU601" s="249" t="s">
        <v>83</v>
      </c>
      <c r="AV601" s="13" t="s">
        <v>83</v>
      </c>
      <c r="AW601" s="13" t="s">
        <v>30</v>
      </c>
      <c r="AX601" s="13" t="s">
        <v>73</v>
      </c>
      <c r="AY601" s="249" t="s">
        <v>151</v>
      </c>
    </row>
    <row r="602" s="15" customFormat="1">
      <c r="A602" s="15"/>
      <c r="B602" s="261"/>
      <c r="C602" s="262"/>
      <c r="D602" s="234" t="s">
        <v>160</v>
      </c>
      <c r="E602" s="263" t="s">
        <v>1</v>
      </c>
      <c r="F602" s="264" t="s">
        <v>658</v>
      </c>
      <c r="G602" s="262"/>
      <c r="H602" s="263" t="s">
        <v>1</v>
      </c>
      <c r="I602" s="265"/>
      <c r="J602" s="262"/>
      <c r="K602" s="262"/>
      <c r="L602" s="266"/>
      <c r="M602" s="267"/>
      <c r="N602" s="268"/>
      <c r="O602" s="268"/>
      <c r="P602" s="268"/>
      <c r="Q602" s="268"/>
      <c r="R602" s="268"/>
      <c r="S602" s="268"/>
      <c r="T602" s="269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0" t="s">
        <v>160</v>
      </c>
      <c r="AU602" s="270" t="s">
        <v>83</v>
      </c>
      <c r="AV602" s="15" t="s">
        <v>81</v>
      </c>
      <c r="AW602" s="15" t="s">
        <v>30</v>
      </c>
      <c r="AX602" s="15" t="s">
        <v>73</v>
      </c>
      <c r="AY602" s="270" t="s">
        <v>151</v>
      </c>
    </row>
    <row r="603" s="13" customFormat="1">
      <c r="A603" s="13"/>
      <c r="B603" s="239"/>
      <c r="C603" s="240"/>
      <c r="D603" s="234" t="s">
        <v>160</v>
      </c>
      <c r="E603" s="241" t="s">
        <v>1</v>
      </c>
      <c r="F603" s="242" t="s">
        <v>659</v>
      </c>
      <c r="G603" s="240"/>
      <c r="H603" s="243">
        <v>0.84099999999999997</v>
      </c>
      <c r="I603" s="244"/>
      <c r="J603" s="240"/>
      <c r="K603" s="240"/>
      <c r="L603" s="245"/>
      <c r="M603" s="246"/>
      <c r="N603" s="247"/>
      <c r="O603" s="247"/>
      <c r="P603" s="247"/>
      <c r="Q603" s="247"/>
      <c r="R603" s="247"/>
      <c r="S603" s="247"/>
      <c r="T603" s="24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9" t="s">
        <v>160</v>
      </c>
      <c r="AU603" s="249" t="s">
        <v>83</v>
      </c>
      <c r="AV603" s="13" t="s">
        <v>83</v>
      </c>
      <c r="AW603" s="13" t="s">
        <v>30</v>
      </c>
      <c r="AX603" s="13" t="s">
        <v>73</v>
      </c>
      <c r="AY603" s="249" t="s">
        <v>151</v>
      </c>
    </row>
    <row r="604" s="14" customFormat="1">
      <c r="A604" s="14"/>
      <c r="B604" s="250"/>
      <c r="C604" s="251"/>
      <c r="D604" s="234" t="s">
        <v>160</v>
      </c>
      <c r="E604" s="252" t="s">
        <v>1</v>
      </c>
      <c r="F604" s="253" t="s">
        <v>162</v>
      </c>
      <c r="G604" s="251"/>
      <c r="H604" s="254">
        <v>1.696</v>
      </c>
      <c r="I604" s="255"/>
      <c r="J604" s="251"/>
      <c r="K604" s="251"/>
      <c r="L604" s="256"/>
      <c r="M604" s="257"/>
      <c r="N604" s="258"/>
      <c r="O604" s="258"/>
      <c r="P604" s="258"/>
      <c r="Q604" s="258"/>
      <c r="R604" s="258"/>
      <c r="S604" s="258"/>
      <c r="T604" s="25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0" t="s">
        <v>160</v>
      </c>
      <c r="AU604" s="260" t="s">
        <v>83</v>
      </c>
      <c r="AV604" s="14" t="s">
        <v>157</v>
      </c>
      <c r="AW604" s="14" t="s">
        <v>30</v>
      </c>
      <c r="AX604" s="14" t="s">
        <v>81</v>
      </c>
      <c r="AY604" s="260" t="s">
        <v>151</v>
      </c>
    </row>
    <row r="605" s="2" customFormat="1" ht="24.15" customHeight="1">
      <c r="A605" s="38"/>
      <c r="B605" s="39"/>
      <c r="C605" s="220" t="s">
        <v>660</v>
      </c>
      <c r="D605" s="220" t="s">
        <v>153</v>
      </c>
      <c r="E605" s="221" t="s">
        <v>661</v>
      </c>
      <c r="F605" s="222" t="s">
        <v>662</v>
      </c>
      <c r="G605" s="223" t="s">
        <v>194</v>
      </c>
      <c r="H605" s="224">
        <v>0.73499999999999999</v>
      </c>
      <c r="I605" s="225"/>
      <c r="J605" s="226">
        <f>ROUND(I605*H605,2)</f>
        <v>0</v>
      </c>
      <c r="K605" s="227"/>
      <c r="L605" s="44"/>
      <c r="M605" s="228" t="s">
        <v>1</v>
      </c>
      <c r="N605" s="229" t="s">
        <v>40</v>
      </c>
      <c r="O605" s="92"/>
      <c r="P605" s="230">
        <f>O605*H605</f>
        <v>0</v>
      </c>
      <c r="Q605" s="230">
        <v>0</v>
      </c>
      <c r="R605" s="230">
        <f>Q605*H605</f>
        <v>0</v>
      </c>
      <c r="S605" s="230">
        <v>0</v>
      </c>
      <c r="T605" s="231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32" t="s">
        <v>157</v>
      </c>
      <c r="AT605" s="232" t="s">
        <v>153</v>
      </c>
      <c r="AU605" s="232" t="s">
        <v>83</v>
      </c>
      <c r="AY605" s="17" t="s">
        <v>151</v>
      </c>
      <c r="BE605" s="233">
        <f>IF(N605="základní",J605,0)</f>
        <v>0</v>
      </c>
      <c r="BF605" s="233">
        <f>IF(N605="snížená",J605,0)</f>
        <v>0</v>
      </c>
      <c r="BG605" s="233">
        <f>IF(N605="zákl. přenesená",J605,0)</f>
        <v>0</v>
      </c>
      <c r="BH605" s="233">
        <f>IF(N605="sníž. přenesená",J605,0)</f>
        <v>0</v>
      </c>
      <c r="BI605" s="233">
        <f>IF(N605="nulová",J605,0)</f>
        <v>0</v>
      </c>
      <c r="BJ605" s="17" t="s">
        <v>157</v>
      </c>
      <c r="BK605" s="233">
        <f>ROUND(I605*H605,2)</f>
        <v>0</v>
      </c>
      <c r="BL605" s="17" t="s">
        <v>157</v>
      </c>
      <c r="BM605" s="232" t="s">
        <v>663</v>
      </c>
    </row>
    <row r="606" s="2" customFormat="1">
      <c r="A606" s="38"/>
      <c r="B606" s="39"/>
      <c r="C606" s="40"/>
      <c r="D606" s="234" t="s">
        <v>159</v>
      </c>
      <c r="E606" s="40"/>
      <c r="F606" s="235" t="s">
        <v>662</v>
      </c>
      <c r="G606" s="40"/>
      <c r="H606" s="40"/>
      <c r="I606" s="236"/>
      <c r="J606" s="40"/>
      <c r="K606" s="40"/>
      <c r="L606" s="44"/>
      <c r="M606" s="237"/>
      <c r="N606" s="238"/>
      <c r="O606" s="92"/>
      <c r="P606" s="92"/>
      <c r="Q606" s="92"/>
      <c r="R606" s="92"/>
      <c r="S606" s="92"/>
      <c r="T606" s="93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159</v>
      </c>
      <c r="AU606" s="17" t="s">
        <v>83</v>
      </c>
    </row>
    <row r="607" s="15" customFormat="1">
      <c r="A607" s="15"/>
      <c r="B607" s="261"/>
      <c r="C607" s="262"/>
      <c r="D607" s="234" t="s">
        <v>160</v>
      </c>
      <c r="E607" s="263" t="s">
        <v>1</v>
      </c>
      <c r="F607" s="264" t="s">
        <v>647</v>
      </c>
      <c r="G607" s="262"/>
      <c r="H607" s="263" t="s">
        <v>1</v>
      </c>
      <c r="I607" s="265"/>
      <c r="J607" s="262"/>
      <c r="K607" s="262"/>
      <c r="L607" s="266"/>
      <c r="M607" s="267"/>
      <c r="N607" s="268"/>
      <c r="O607" s="268"/>
      <c r="P607" s="268"/>
      <c r="Q607" s="268"/>
      <c r="R607" s="268"/>
      <c r="S607" s="268"/>
      <c r="T607" s="269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0" t="s">
        <v>160</v>
      </c>
      <c r="AU607" s="270" t="s">
        <v>83</v>
      </c>
      <c r="AV607" s="15" t="s">
        <v>81</v>
      </c>
      <c r="AW607" s="15" t="s">
        <v>30</v>
      </c>
      <c r="AX607" s="15" t="s">
        <v>73</v>
      </c>
      <c r="AY607" s="270" t="s">
        <v>151</v>
      </c>
    </row>
    <row r="608" s="13" customFormat="1">
      <c r="A608" s="13"/>
      <c r="B608" s="239"/>
      <c r="C608" s="240"/>
      <c r="D608" s="234" t="s">
        <v>160</v>
      </c>
      <c r="E608" s="241" t="s">
        <v>1</v>
      </c>
      <c r="F608" s="242" t="s">
        <v>648</v>
      </c>
      <c r="G608" s="240"/>
      <c r="H608" s="243">
        <v>0.73499999999999999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9" t="s">
        <v>160</v>
      </c>
      <c r="AU608" s="249" t="s">
        <v>83</v>
      </c>
      <c r="AV608" s="13" t="s">
        <v>83</v>
      </c>
      <c r="AW608" s="13" t="s">
        <v>30</v>
      </c>
      <c r="AX608" s="13" t="s">
        <v>73</v>
      </c>
      <c r="AY608" s="249" t="s">
        <v>151</v>
      </c>
    </row>
    <row r="609" s="14" customFormat="1">
      <c r="A609" s="14"/>
      <c r="B609" s="250"/>
      <c r="C609" s="251"/>
      <c r="D609" s="234" t="s">
        <v>160</v>
      </c>
      <c r="E609" s="252" t="s">
        <v>1</v>
      </c>
      <c r="F609" s="253" t="s">
        <v>162</v>
      </c>
      <c r="G609" s="251"/>
      <c r="H609" s="254">
        <v>0.73499999999999999</v>
      </c>
      <c r="I609" s="255"/>
      <c r="J609" s="251"/>
      <c r="K609" s="251"/>
      <c r="L609" s="256"/>
      <c r="M609" s="257"/>
      <c r="N609" s="258"/>
      <c r="O609" s="258"/>
      <c r="P609" s="258"/>
      <c r="Q609" s="258"/>
      <c r="R609" s="258"/>
      <c r="S609" s="258"/>
      <c r="T609" s="25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0" t="s">
        <v>160</v>
      </c>
      <c r="AU609" s="260" t="s">
        <v>83</v>
      </c>
      <c r="AV609" s="14" t="s">
        <v>157</v>
      </c>
      <c r="AW609" s="14" t="s">
        <v>30</v>
      </c>
      <c r="AX609" s="14" t="s">
        <v>81</v>
      </c>
      <c r="AY609" s="260" t="s">
        <v>151</v>
      </c>
    </row>
    <row r="610" s="2" customFormat="1" ht="24.15" customHeight="1">
      <c r="A610" s="38"/>
      <c r="B610" s="39"/>
      <c r="C610" s="220" t="s">
        <v>664</v>
      </c>
      <c r="D610" s="220" t="s">
        <v>153</v>
      </c>
      <c r="E610" s="221" t="s">
        <v>665</v>
      </c>
      <c r="F610" s="222" t="s">
        <v>666</v>
      </c>
      <c r="G610" s="223" t="s">
        <v>194</v>
      </c>
      <c r="H610" s="224">
        <v>0.73499999999999999</v>
      </c>
      <c r="I610" s="225"/>
      <c r="J610" s="226">
        <f>ROUND(I610*H610,2)</f>
        <v>0</v>
      </c>
      <c r="K610" s="227"/>
      <c r="L610" s="44"/>
      <c r="M610" s="228" t="s">
        <v>1</v>
      </c>
      <c r="N610" s="229" t="s">
        <v>40</v>
      </c>
      <c r="O610" s="92"/>
      <c r="P610" s="230">
        <f>O610*H610</f>
        <v>0</v>
      </c>
      <c r="Q610" s="230">
        <v>0.040000000000000001</v>
      </c>
      <c r="R610" s="230">
        <f>Q610*H610</f>
        <v>0.029399999999999999</v>
      </c>
      <c r="S610" s="230">
        <v>0</v>
      </c>
      <c r="T610" s="231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32" t="s">
        <v>157</v>
      </c>
      <c r="AT610" s="232" t="s">
        <v>153</v>
      </c>
      <c r="AU610" s="232" t="s">
        <v>83</v>
      </c>
      <c r="AY610" s="17" t="s">
        <v>151</v>
      </c>
      <c r="BE610" s="233">
        <f>IF(N610="základní",J610,0)</f>
        <v>0</v>
      </c>
      <c r="BF610" s="233">
        <f>IF(N610="snížená",J610,0)</f>
        <v>0</v>
      </c>
      <c r="BG610" s="233">
        <f>IF(N610="zákl. přenesená",J610,0)</f>
        <v>0</v>
      </c>
      <c r="BH610" s="233">
        <f>IF(N610="sníž. přenesená",J610,0)</f>
        <v>0</v>
      </c>
      <c r="BI610" s="233">
        <f>IF(N610="nulová",J610,0)</f>
        <v>0</v>
      </c>
      <c r="BJ610" s="17" t="s">
        <v>157</v>
      </c>
      <c r="BK610" s="233">
        <f>ROUND(I610*H610,2)</f>
        <v>0</v>
      </c>
      <c r="BL610" s="17" t="s">
        <v>157</v>
      </c>
      <c r="BM610" s="232" t="s">
        <v>667</v>
      </c>
    </row>
    <row r="611" s="2" customFormat="1">
      <c r="A611" s="38"/>
      <c r="B611" s="39"/>
      <c r="C611" s="40"/>
      <c r="D611" s="234" t="s">
        <v>159</v>
      </c>
      <c r="E611" s="40"/>
      <c r="F611" s="235" t="s">
        <v>666</v>
      </c>
      <c r="G611" s="40"/>
      <c r="H611" s="40"/>
      <c r="I611" s="236"/>
      <c r="J611" s="40"/>
      <c r="K611" s="40"/>
      <c r="L611" s="44"/>
      <c r="M611" s="237"/>
      <c r="N611" s="238"/>
      <c r="O611" s="92"/>
      <c r="P611" s="92"/>
      <c r="Q611" s="92"/>
      <c r="R611" s="92"/>
      <c r="S611" s="92"/>
      <c r="T611" s="93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T611" s="17" t="s">
        <v>159</v>
      </c>
      <c r="AU611" s="17" t="s">
        <v>83</v>
      </c>
    </row>
    <row r="612" s="2" customFormat="1" ht="16.5" customHeight="1">
      <c r="A612" s="38"/>
      <c r="B612" s="39"/>
      <c r="C612" s="220" t="s">
        <v>668</v>
      </c>
      <c r="D612" s="220" t="s">
        <v>153</v>
      </c>
      <c r="E612" s="221" t="s">
        <v>669</v>
      </c>
      <c r="F612" s="222" t="s">
        <v>670</v>
      </c>
      <c r="G612" s="223" t="s">
        <v>267</v>
      </c>
      <c r="H612" s="224">
        <v>0.14000000000000001</v>
      </c>
      <c r="I612" s="225"/>
      <c r="J612" s="226">
        <f>ROUND(I612*H612,2)</f>
        <v>0</v>
      </c>
      <c r="K612" s="227"/>
      <c r="L612" s="44"/>
      <c r="M612" s="228" t="s">
        <v>1</v>
      </c>
      <c r="N612" s="229" t="s">
        <v>40</v>
      </c>
      <c r="O612" s="92"/>
      <c r="P612" s="230">
        <f>O612*H612</f>
        <v>0</v>
      </c>
      <c r="Q612" s="230">
        <v>1.06277</v>
      </c>
      <c r="R612" s="230">
        <f>Q612*H612</f>
        <v>0.14878780000000003</v>
      </c>
      <c r="S612" s="230">
        <v>0</v>
      </c>
      <c r="T612" s="231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32" t="s">
        <v>157</v>
      </c>
      <c r="AT612" s="232" t="s">
        <v>153</v>
      </c>
      <c r="AU612" s="232" t="s">
        <v>83</v>
      </c>
      <c r="AY612" s="17" t="s">
        <v>151</v>
      </c>
      <c r="BE612" s="233">
        <f>IF(N612="základní",J612,0)</f>
        <v>0</v>
      </c>
      <c r="BF612" s="233">
        <f>IF(N612="snížená",J612,0)</f>
        <v>0</v>
      </c>
      <c r="BG612" s="233">
        <f>IF(N612="zákl. přenesená",J612,0)</f>
        <v>0</v>
      </c>
      <c r="BH612" s="233">
        <f>IF(N612="sníž. přenesená",J612,0)</f>
        <v>0</v>
      </c>
      <c r="BI612" s="233">
        <f>IF(N612="nulová",J612,0)</f>
        <v>0</v>
      </c>
      <c r="BJ612" s="17" t="s">
        <v>157</v>
      </c>
      <c r="BK612" s="233">
        <f>ROUND(I612*H612,2)</f>
        <v>0</v>
      </c>
      <c r="BL612" s="17" t="s">
        <v>157</v>
      </c>
      <c r="BM612" s="232" t="s">
        <v>671</v>
      </c>
    </row>
    <row r="613" s="2" customFormat="1">
      <c r="A613" s="38"/>
      <c r="B613" s="39"/>
      <c r="C613" s="40"/>
      <c r="D613" s="234" t="s">
        <v>159</v>
      </c>
      <c r="E613" s="40"/>
      <c r="F613" s="235" t="s">
        <v>670</v>
      </c>
      <c r="G613" s="40"/>
      <c r="H613" s="40"/>
      <c r="I613" s="236"/>
      <c r="J613" s="40"/>
      <c r="K613" s="40"/>
      <c r="L613" s="44"/>
      <c r="M613" s="237"/>
      <c r="N613" s="238"/>
      <c r="O613" s="92"/>
      <c r="P613" s="92"/>
      <c r="Q613" s="92"/>
      <c r="R613" s="92"/>
      <c r="S613" s="92"/>
      <c r="T613" s="93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17" t="s">
        <v>159</v>
      </c>
      <c r="AU613" s="17" t="s">
        <v>83</v>
      </c>
    </row>
    <row r="614" s="13" customFormat="1">
      <c r="A614" s="13"/>
      <c r="B614" s="239"/>
      <c r="C614" s="240"/>
      <c r="D614" s="234" t="s">
        <v>160</v>
      </c>
      <c r="E614" s="241" t="s">
        <v>1</v>
      </c>
      <c r="F614" s="242" t="s">
        <v>672</v>
      </c>
      <c r="G614" s="240"/>
      <c r="H614" s="243">
        <v>0.14000000000000001</v>
      </c>
      <c r="I614" s="244"/>
      <c r="J614" s="240"/>
      <c r="K614" s="240"/>
      <c r="L614" s="245"/>
      <c r="M614" s="246"/>
      <c r="N614" s="247"/>
      <c r="O614" s="247"/>
      <c r="P614" s="247"/>
      <c r="Q614" s="247"/>
      <c r="R614" s="247"/>
      <c r="S614" s="247"/>
      <c r="T614" s="24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9" t="s">
        <v>160</v>
      </c>
      <c r="AU614" s="249" t="s">
        <v>83</v>
      </c>
      <c r="AV614" s="13" t="s">
        <v>83</v>
      </c>
      <c r="AW614" s="13" t="s">
        <v>30</v>
      </c>
      <c r="AX614" s="13" t="s">
        <v>73</v>
      </c>
      <c r="AY614" s="249" t="s">
        <v>151</v>
      </c>
    </row>
    <row r="615" s="14" customFormat="1">
      <c r="A615" s="14"/>
      <c r="B615" s="250"/>
      <c r="C615" s="251"/>
      <c r="D615" s="234" t="s">
        <v>160</v>
      </c>
      <c r="E615" s="252" t="s">
        <v>1</v>
      </c>
      <c r="F615" s="253" t="s">
        <v>162</v>
      </c>
      <c r="G615" s="251"/>
      <c r="H615" s="254">
        <v>0.14000000000000001</v>
      </c>
      <c r="I615" s="255"/>
      <c r="J615" s="251"/>
      <c r="K615" s="251"/>
      <c r="L615" s="256"/>
      <c r="M615" s="257"/>
      <c r="N615" s="258"/>
      <c r="O615" s="258"/>
      <c r="P615" s="258"/>
      <c r="Q615" s="258"/>
      <c r="R615" s="258"/>
      <c r="S615" s="258"/>
      <c r="T615" s="25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0" t="s">
        <v>160</v>
      </c>
      <c r="AU615" s="260" t="s">
        <v>83</v>
      </c>
      <c r="AV615" s="14" t="s">
        <v>157</v>
      </c>
      <c r="AW615" s="14" t="s">
        <v>30</v>
      </c>
      <c r="AX615" s="14" t="s">
        <v>81</v>
      </c>
      <c r="AY615" s="260" t="s">
        <v>151</v>
      </c>
    </row>
    <row r="616" s="2" customFormat="1" ht="24.15" customHeight="1">
      <c r="A616" s="38"/>
      <c r="B616" s="39"/>
      <c r="C616" s="220" t="s">
        <v>673</v>
      </c>
      <c r="D616" s="220" t="s">
        <v>153</v>
      </c>
      <c r="E616" s="221" t="s">
        <v>674</v>
      </c>
      <c r="F616" s="222" t="s">
        <v>675</v>
      </c>
      <c r="G616" s="223" t="s">
        <v>156</v>
      </c>
      <c r="H616" s="224">
        <v>64.989999999999995</v>
      </c>
      <c r="I616" s="225"/>
      <c r="J616" s="226">
        <f>ROUND(I616*H616,2)</f>
        <v>0</v>
      </c>
      <c r="K616" s="227"/>
      <c r="L616" s="44"/>
      <c r="M616" s="228" t="s">
        <v>1</v>
      </c>
      <c r="N616" s="229" t="s">
        <v>40</v>
      </c>
      <c r="O616" s="92"/>
      <c r="P616" s="230">
        <f>O616*H616</f>
        <v>0</v>
      </c>
      <c r="Q616" s="230">
        <v>0.020400000000000001</v>
      </c>
      <c r="R616" s="230">
        <f>Q616*H616</f>
        <v>1.325796</v>
      </c>
      <c r="S616" s="230">
        <v>0</v>
      </c>
      <c r="T616" s="231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32" t="s">
        <v>157</v>
      </c>
      <c r="AT616" s="232" t="s">
        <v>153</v>
      </c>
      <c r="AU616" s="232" t="s">
        <v>83</v>
      </c>
      <c r="AY616" s="17" t="s">
        <v>151</v>
      </c>
      <c r="BE616" s="233">
        <f>IF(N616="základní",J616,0)</f>
        <v>0</v>
      </c>
      <c r="BF616" s="233">
        <f>IF(N616="snížená",J616,0)</f>
        <v>0</v>
      </c>
      <c r="BG616" s="233">
        <f>IF(N616="zákl. přenesená",J616,0)</f>
        <v>0</v>
      </c>
      <c r="BH616" s="233">
        <f>IF(N616="sníž. přenesená",J616,0)</f>
        <v>0</v>
      </c>
      <c r="BI616" s="233">
        <f>IF(N616="nulová",J616,0)</f>
        <v>0</v>
      </c>
      <c r="BJ616" s="17" t="s">
        <v>157</v>
      </c>
      <c r="BK616" s="233">
        <f>ROUND(I616*H616,2)</f>
        <v>0</v>
      </c>
      <c r="BL616" s="17" t="s">
        <v>157</v>
      </c>
      <c r="BM616" s="232" t="s">
        <v>676</v>
      </c>
    </row>
    <row r="617" s="2" customFormat="1">
      <c r="A617" s="38"/>
      <c r="B617" s="39"/>
      <c r="C617" s="40"/>
      <c r="D617" s="234" t="s">
        <v>159</v>
      </c>
      <c r="E617" s="40"/>
      <c r="F617" s="235" t="s">
        <v>675</v>
      </c>
      <c r="G617" s="40"/>
      <c r="H617" s="40"/>
      <c r="I617" s="236"/>
      <c r="J617" s="40"/>
      <c r="K617" s="40"/>
      <c r="L617" s="44"/>
      <c r="M617" s="237"/>
      <c r="N617" s="238"/>
      <c r="O617" s="92"/>
      <c r="P617" s="92"/>
      <c r="Q617" s="92"/>
      <c r="R617" s="92"/>
      <c r="S617" s="92"/>
      <c r="T617" s="93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7" t="s">
        <v>159</v>
      </c>
      <c r="AU617" s="17" t="s">
        <v>83</v>
      </c>
    </row>
    <row r="618" s="15" customFormat="1">
      <c r="A618" s="15"/>
      <c r="B618" s="261"/>
      <c r="C618" s="262"/>
      <c r="D618" s="234" t="s">
        <v>160</v>
      </c>
      <c r="E618" s="263" t="s">
        <v>1</v>
      </c>
      <c r="F618" s="264" t="s">
        <v>677</v>
      </c>
      <c r="G618" s="262"/>
      <c r="H618" s="263" t="s">
        <v>1</v>
      </c>
      <c r="I618" s="265"/>
      <c r="J618" s="262"/>
      <c r="K618" s="262"/>
      <c r="L618" s="266"/>
      <c r="M618" s="267"/>
      <c r="N618" s="268"/>
      <c r="O618" s="268"/>
      <c r="P618" s="268"/>
      <c r="Q618" s="268"/>
      <c r="R618" s="268"/>
      <c r="S618" s="268"/>
      <c r="T618" s="269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0" t="s">
        <v>160</v>
      </c>
      <c r="AU618" s="270" t="s">
        <v>83</v>
      </c>
      <c r="AV618" s="15" t="s">
        <v>81</v>
      </c>
      <c r="AW618" s="15" t="s">
        <v>30</v>
      </c>
      <c r="AX618" s="15" t="s">
        <v>73</v>
      </c>
      <c r="AY618" s="270" t="s">
        <v>151</v>
      </c>
    </row>
    <row r="619" s="13" customFormat="1">
      <c r="A619" s="13"/>
      <c r="B619" s="239"/>
      <c r="C619" s="240"/>
      <c r="D619" s="234" t="s">
        <v>160</v>
      </c>
      <c r="E619" s="241" t="s">
        <v>1</v>
      </c>
      <c r="F619" s="242" t="s">
        <v>678</v>
      </c>
      <c r="G619" s="240"/>
      <c r="H619" s="243">
        <v>64.989999999999995</v>
      </c>
      <c r="I619" s="244"/>
      <c r="J619" s="240"/>
      <c r="K619" s="240"/>
      <c r="L619" s="245"/>
      <c r="M619" s="246"/>
      <c r="N619" s="247"/>
      <c r="O619" s="247"/>
      <c r="P619" s="247"/>
      <c r="Q619" s="247"/>
      <c r="R619" s="247"/>
      <c r="S619" s="247"/>
      <c r="T619" s="24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9" t="s">
        <v>160</v>
      </c>
      <c r="AU619" s="249" t="s">
        <v>83</v>
      </c>
      <c r="AV619" s="13" t="s">
        <v>83</v>
      </c>
      <c r="AW619" s="13" t="s">
        <v>30</v>
      </c>
      <c r="AX619" s="13" t="s">
        <v>73</v>
      </c>
      <c r="AY619" s="249" t="s">
        <v>151</v>
      </c>
    </row>
    <row r="620" s="14" customFormat="1">
      <c r="A620" s="14"/>
      <c r="B620" s="250"/>
      <c r="C620" s="251"/>
      <c r="D620" s="234" t="s">
        <v>160</v>
      </c>
      <c r="E620" s="252" t="s">
        <v>1</v>
      </c>
      <c r="F620" s="253" t="s">
        <v>162</v>
      </c>
      <c r="G620" s="251"/>
      <c r="H620" s="254">
        <v>64.989999999999995</v>
      </c>
      <c r="I620" s="255"/>
      <c r="J620" s="251"/>
      <c r="K620" s="251"/>
      <c r="L620" s="256"/>
      <c r="M620" s="257"/>
      <c r="N620" s="258"/>
      <c r="O620" s="258"/>
      <c r="P620" s="258"/>
      <c r="Q620" s="258"/>
      <c r="R620" s="258"/>
      <c r="S620" s="258"/>
      <c r="T620" s="25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0" t="s">
        <v>160</v>
      </c>
      <c r="AU620" s="260" t="s">
        <v>83</v>
      </c>
      <c r="AV620" s="14" t="s">
        <v>157</v>
      </c>
      <c r="AW620" s="14" t="s">
        <v>30</v>
      </c>
      <c r="AX620" s="14" t="s">
        <v>81</v>
      </c>
      <c r="AY620" s="260" t="s">
        <v>151</v>
      </c>
    </row>
    <row r="621" s="2" customFormat="1" ht="24.15" customHeight="1">
      <c r="A621" s="38"/>
      <c r="B621" s="39"/>
      <c r="C621" s="220" t="s">
        <v>679</v>
      </c>
      <c r="D621" s="220" t="s">
        <v>153</v>
      </c>
      <c r="E621" s="221" t="s">
        <v>680</v>
      </c>
      <c r="F621" s="222" t="s">
        <v>681</v>
      </c>
      <c r="G621" s="223" t="s">
        <v>184</v>
      </c>
      <c r="H621" s="224">
        <v>45.850000000000001</v>
      </c>
      <c r="I621" s="225"/>
      <c r="J621" s="226">
        <f>ROUND(I621*H621,2)</f>
        <v>0</v>
      </c>
      <c r="K621" s="227"/>
      <c r="L621" s="44"/>
      <c r="M621" s="228" t="s">
        <v>1</v>
      </c>
      <c r="N621" s="229" t="s">
        <v>40</v>
      </c>
      <c r="O621" s="92"/>
      <c r="P621" s="230">
        <f>O621*H621</f>
        <v>0</v>
      </c>
      <c r="Q621" s="230">
        <v>2.0000000000000002E-05</v>
      </c>
      <c r="R621" s="230">
        <f>Q621*H621</f>
        <v>0.00091700000000000006</v>
      </c>
      <c r="S621" s="230">
        <v>0</v>
      </c>
      <c r="T621" s="231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32" t="s">
        <v>157</v>
      </c>
      <c r="AT621" s="232" t="s">
        <v>153</v>
      </c>
      <c r="AU621" s="232" t="s">
        <v>83</v>
      </c>
      <c r="AY621" s="17" t="s">
        <v>151</v>
      </c>
      <c r="BE621" s="233">
        <f>IF(N621="základní",J621,0)</f>
        <v>0</v>
      </c>
      <c r="BF621" s="233">
        <f>IF(N621="snížená",J621,0)</f>
        <v>0</v>
      </c>
      <c r="BG621" s="233">
        <f>IF(N621="zákl. přenesená",J621,0)</f>
        <v>0</v>
      </c>
      <c r="BH621" s="233">
        <f>IF(N621="sníž. přenesená",J621,0)</f>
        <v>0</v>
      </c>
      <c r="BI621" s="233">
        <f>IF(N621="nulová",J621,0)</f>
        <v>0</v>
      </c>
      <c r="BJ621" s="17" t="s">
        <v>157</v>
      </c>
      <c r="BK621" s="233">
        <f>ROUND(I621*H621,2)</f>
        <v>0</v>
      </c>
      <c r="BL621" s="17" t="s">
        <v>157</v>
      </c>
      <c r="BM621" s="232" t="s">
        <v>682</v>
      </c>
    </row>
    <row r="622" s="2" customFormat="1">
      <c r="A622" s="38"/>
      <c r="B622" s="39"/>
      <c r="C622" s="40"/>
      <c r="D622" s="234" t="s">
        <v>159</v>
      </c>
      <c r="E622" s="40"/>
      <c r="F622" s="235" t="s">
        <v>681</v>
      </c>
      <c r="G622" s="40"/>
      <c r="H622" s="40"/>
      <c r="I622" s="236"/>
      <c r="J622" s="40"/>
      <c r="K622" s="40"/>
      <c r="L622" s="44"/>
      <c r="M622" s="237"/>
      <c r="N622" s="238"/>
      <c r="O622" s="92"/>
      <c r="P622" s="92"/>
      <c r="Q622" s="92"/>
      <c r="R622" s="92"/>
      <c r="S622" s="92"/>
      <c r="T622" s="93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7" t="s">
        <v>159</v>
      </c>
      <c r="AU622" s="17" t="s">
        <v>83</v>
      </c>
    </row>
    <row r="623" s="13" customFormat="1">
      <c r="A623" s="13"/>
      <c r="B623" s="239"/>
      <c r="C623" s="240"/>
      <c r="D623" s="234" t="s">
        <v>160</v>
      </c>
      <c r="E623" s="241" t="s">
        <v>1</v>
      </c>
      <c r="F623" s="242" t="s">
        <v>683</v>
      </c>
      <c r="G623" s="240"/>
      <c r="H623" s="243">
        <v>45.850000000000001</v>
      </c>
      <c r="I623" s="244"/>
      <c r="J623" s="240"/>
      <c r="K623" s="240"/>
      <c r="L623" s="245"/>
      <c r="M623" s="246"/>
      <c r="N623" s="247"/>
      <c r="O623" s="247"/>
      <c r="P623" s="247"/>
      <c r="Q623" s="247"/>
      <c r="R623" s="247"/>
      <c r="S623" s="247"/>
      <c r="T623" s="24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9" t="s">
        <v>160</v>
      </c>
      <c r="AU623" s="249" t="s">
        <v>83</v>
      </c>
      <c r="AV623" s="13" t="s">
        <v>83</v>
      </c>
      <c r="AW623" s="13" t="s">
        <v>30</v>
      </c>
      <c r="AX623" s="13" t="s">
        <v>73</v>
      </c>
      <c r="AY623" s="249" t="s">
        <v>151</v>
      </c>
    </row>
    <row r="624" s="14" customFormat="1">
      <c r="A624" s="14"/>
      <c r="B624" s="250"/>
      <c r="C624" s="251"/>
      <c r="D624" s="234" t="s">
        <v>160</v>
      </c>
      <c r="E624" s="252" t="s">
        <v>1</v>
      </c>
      <c r="F624" s="253" t="s">
        <v>162</v>
      </c>
      <c r="G624" s="251"/>
      <c r="H624" s="254">
        <v>45.850000000000001</v>
      </c>
      <c r="I624" s="255"/>
      <c r="J624" s="251"/>
      <c r="K624" s="251"/>
      <c r="L624" s="256"/>
      <c r="M624" s="257"/>
      <c r="N624" s="258"/>
      <c r="O624" s="258"/>
      <c r="P624" s="258"/>
      <c r="Q624" s="258"/>
      <c r="R624" s="258"/>
      <c r="S624" s="258"/>
      <c r="T624" s="25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0" t="s">
        <v>160</v>
      </c>
      <c r="AU624" s="260" t="s">
        <v>83</v>
      </c>
      <c r="AV624" s="14" t="s">
        <v>157</v>
      </c>
      <c r="AW624" s="14" t="s">
        <v>30</v>
      </c>
      <c r="AX624" s="14" t="s">
        <v>81</v>
      </c>
      <c r="AY624" s="260" t="s">
        <v>151</v>
      </c>
    </row>
    <row r="625" s="2" customFormat="1" ht="24.15" customHeight="1">
      <c r="A625" s="38"/>
      <c r="B625" s="39"/>
      <c r="C625" s="220" t="s">
        <v>684</v>
      </c>
      <c r="D625" s="220" t="s">
        <v>153</v>
      </c>
      <c r="E625" s="221" t="s">
        <v>685</v>
      </c>
      <c r="F625" s="222" t="s">
        <v>686</v>
      </c>
      <c r="G625" s="223" t="s">
        <v>348</v>
      </c>
      <c r="H625" s="224">
        <v>7</v>
      </c>
      <c r="I625" s="225"/>
      <c r="J625" s="226">
        <f>ROUND(I625*H625,2)</f>
        <v>0</v>
      </c>
      <c r="K625" s="227"/>
      <c r="L625" s="44"/>
      <c r="M625" s="228" t="s">
        <v>1</v>
      </c>
      <c r="N625" s="229" t="s">
        <v>40</v>
      </c>
      <c r="O625" s="92"/>
      <c r="P625" s="230">
        <f>O625*H625</f>
        <v>0</v>
      </c>
      <c r="Q625" s="230">
        <v>0.017770000000000001</v>
      </c>
      <c r="R625" s="230">
        <f>Q625*H625</f>
        <v>0.12439</v>
      </c>
      <c r="S625" s="230">
        <v>0</v>
      </c>
      <c r="T625" s="231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32" t="s">
        <v>157</v>
      </c>
      <c r="AT625" s="232" t="s">
        <v>153</v>
      </c>
      <c r="AU625" s="232" t="s">
        <v>83</v>
      </c>
      <c r="AY625" s="17" t="s">
        <v>151</v>
      </c>
      <c r="BE625" s="233">
        <f>IF(N625="základní",J625,0)</f>
        <v>0</v>
      </c>
      <c r="BF625" s="233">
        <f>IF(N625="snížená",J625,0)</f>
        <v>0</v>
      </c>
      <c r="BG625" s="233">
        <f>IF(N625="zákl. přenesená",J625,0)</f>
        <v>0</v>
      </c>
      <c r="BH625" s="233">
        <f>IF(N625="sníž. přenesená",J625,0)</f>
        <v>0</v>
      </c>
      <c r="BI625" s="233">
        <f>IF(N625="nulová",J625,0)</f>
        <v>0</v>
      </c>
      <c r="BJ625" s="17" t="s">
        <v>157</v>
      </c>
      <c r="BK625" s="233">
        <f>ROUND(I625*H625,2)</f>
        <v>0</v>
      </c>
      <c r="BL625" s="17" t="s">
        <v>157</v>
      </c>
      <c r="BM625" s="232" t="s">
        <v>687</v>
      </c>
    </row>
    <row r="626" s="2" customFormat="1">
      <c r="A626" s="38"/>
      <c r="B626" s="39"/>
      <c r="C626" s="40"/>
      <c r="D626" s="234" t="s">
        <v>159</v>
      </c>
      <c r="E626" s="40"/>
      <c r="F626" s="235" t="s">
        <v>686</v>
      </c>
      <c r="G626" s="40"/>
      <c r="H626" s="40"/>
      <c r="I626" s="236"/>
      <c r="J626" s="40"/>
      <c r="K626" s="40"/>
      <c r="L626" s="44"/>
      <c r="M626" s="237"/>
      <c r="N626" s="238"/>
      <c r="O626" s="92"/>
      <c r="P626" s="92"/>
      <c r="Q626" s="92"/>
      <c r="R626" s="92"/>
      <c r="S626" s="92"/>
      <c r="T626" s="93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T626" s="17" t="s">
        <v>159</v>
      </c>
      <c r="AU626" s="17" t="s">
        <v>83</v>
      </c>
    </row>
    <row r="627" s="13" customFormat="1">
      <c r="A627" s="13"/>
      <c r="B627" s="239"/>
      <c r="C627" s="240"/>
      <c r="D627" s="234" t="s">
        <v>160</v>
      </c>
      <c r="E627" s="241" t="s">
        <v>1</v>
      </c>
      <c r="F627" s="242" t="s">
        <v>688</v>
      </c>
      <c r="G627" s="240"/>
      <c r="H627" s="243">
        <v>7</v>
      </c>
      <c r="I627" s="244"/>
      <c r="J627" s="240"/>
      <c r="K627" s="240"/>
      <c r="L627" s="245"/>
      <c r="M627" s="246"/>
      <c r="N627" s="247"/>
      <c r="O627" s="247"/>
      <c r="P627" s="247"/>
      <c r="Q627" s="247"/>
      <c r="R627" s="247"/>
      <c r="S627" s="247"/>
      <c r="T627" s="24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9" t="s">
        <v>160</v>
      </c>
      <c r="AU627" s="249" t="s">
        <v>83</v>
      </c>
      <c r="AV627" s="13" t="s">
        <v>83</v>
      </c>
      <c r="AW627" s="13" t="s">
        <v>30</v>
      </c>
      <c r="AX627" s="13" t="s">
        <v>73</v>
      </c>
      <c r="AY627" s="249" t="s">
        <v>151</v>
      </c>
    </row>
    <row r="628" s="14" customFormat="1">
      <c r="A628" s="14"/>
      <c r="B628" s="250"/>
      <c r="C628" s="251"/>
      <c r="D628" s="234" t="s">
        <v>160</v>
      </c>
      <c r="E628" s="252" t="s">
        <v>1</v>
      </c>
      <c r="F628" s="253" t="s">
        <v>162</v>
      </c>
      <c r="G628" s="251"/>
      <c r="H628" s="254">
        <v>7</v>
      </c>
      <c r="I628" s="255"/>
      <c r="J628" s="251"/>
      <c r="K628" s="251"/>
      <c r="L628" s="256"/>
      <c r="M628" s="257"/>
      <c r="N628" s="258"/>
      <c r="O628" s="258"/>
      <c r="P628" s="258"/>
      <c r="Q628" s="258"/>
      <c r="R628" s="258"/>
      <c r="S628" s="258"/>
      <c r="T628" s="25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0" t="s">
        <v>160</v>
      </c>
      <c r="AU628" s="260" t="s">
        <v>83</v>
      </c>
      <c r="AV628" s="14" t="s">
        <v>157</v>
      </c>
      <c r="AW628" s="14" t="s">
        <v>30</v>
      </c>
      <c r="AX628" s="14" t="s">
        <v>81</v>
      </c>
      <c r="AY628" s="260" t="s">
        <v>151</v>
      </c>
    </row>
    <row r="629" s="2" customFormat="1" ht="24.15" customHeight="1">
      <c r="A629" s="38"/>
      <c r="B629" s="39"/>
      <c r="C629" s="272" t="s">
        <v>689</v>
      </c>
      <c r="D629" s="272" t="s">
        <v>387</v>
      </c>
      <c r="E629" s="273" t="s">
        <v>690</v>
      </c>
      <c r="F629" s="274" t="s">
        <v>691</v>
      </c>
      <c r="G629" s="275" t="s">
        <v>348</v>
      </c>
      <c r="H629" s="276">
        <v>1</v>
      </c>
      <c r="I629" s="277"/>
      <c r="J629" s="278">
        <f>ROUND(I629*H629,2)</f>
        <v>0</v>
      </c>
      <c r="K629" s="279"/>
      <c r="L629" s="280"/>
      <c r="M629" s="281" t="s">
        <v>1</v>
      </c>
      <c r="N629" s="282" t="s">
        <v>40</v>
      </c>
      <c r="O629" s="92"/>
      <c r="P629" s="230">
        <f>O629*H629</f>
        <v>0</v>
      </c>
      <c r="Q629" s="230">
        <v>0.014579999999999999</v>
      </c>
      <c r="R629" s="230">
        <f>Q629*H629</f>
        <v>0.014579999999999999</v>
      </c>
      <c r="S629" s="230">
        <v>0</v>
      </c>
      <c r="T629" s="231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32" t="s">
        <v>191</v>
      </c>
      <c r="AT629" s="232" t="s">
        <v>387</v>
      </c>
      <c r="AU629" s="232" t="s">
        <v>83</v>
      </c>
      <c r="AY629" s="17" t="s">
        <v>151</v>
      </c>
      <c r="BE629" s="233">
        <f>IF(N629="základní",J629,0)</f>
        <v>0</v>
      </c>
      <c r="BF629" s="233">
        <f>IF(N629="snížená",J629,0)</f>
        <v>0</v>
      </c>
      <c r="BG629" s="233">
        <f>IF(N629="zákl. přenesená",J629,0)</f>
        <v>0</v>
      </c>
      <c r="BH629" s="233">
        <f>IF(N629="sníž. přenesená",J629,0)</f>
        <v>0</v>
      </c>
      <c r="BI629" s="233">
        <f>IF(N629="nulová",J629,0)</f>
        <v>0</v>
      </c>
      <c r="BJ629" s="17" t="s">
        <v>157</v>
      </c>
      <c r="BK629" s="233">
        <f>ROUND(I629*H629,2)</f>
        <v>0</v>
      </c>
      <c r="BL629" s="17" t="s">
        <v>157</v>
      </c>
      <c r="BM629" s="232" t="s">
        <v>692</v>
      </c>
    </row>
    <row r="630" s="2" customFormat="1">
      <c r="A630" s="38"/>
      <c r="B630" s="39"/>
      <c r="C630" s="40"/>
      <c r="D630" s="234" t="s">
        <v>159</v>
      </c>
      <c r="E630" s="40"/>
      <c r="F630" s="235" t="s">
        <v>691</v>
      </c>
      <c r="G630" s="40"/>
      <c r="H630" s="40"/>
      <c r="I630" s="236"/>
      <c r="J630" s="40"/>
      <c r="K630" s="40"/>
      <c r="L630" s="44"/>
      <c r="M630" s="237"/>
      <c r="N630" s="238"/>
      <c r="O630" s="92"/>
      <c r="P630" s="92"/>
      <c r="Q630" s="92"/>
      <c r="R630" s="92"/>
      <c r="S630" s="92"/>
      <c r="T630" s="93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7" t="s">
        <v>159</v>
      </c>
      <c r="AU630" s="17" t="s">
        <v>83</v>
      </c>
    </row>
    <row r="631" s="2" customFormat="1" ht="24.15" customHeight="1">
      <c r="A631" s="38"/>
      <c r="B631" s="39"/>
      <c r="C631" s="272" t="s">
        <v>693</v>
      </c>
      <c r="D631" s="272" t="s">
        <v>387</v>
      </c>
      <c r="E631" s="273" t="s">
        <v>694</v>
      </c>
      <c r="F631" s="274" t="s">
        <v>695</v>
      </c>
      <c r="G631" s="275" t="s">
        <v>348</v>
      </c>
      <c r="H631" s="276">
        <v>1</v>
      </c>
      <c r="I631" s="277"/>
      <c r="J631" s="278">
        <f>ROUND(I631*H631,2)</f>
        <v>0</v>
      </c>
      <c r="K631" s="279"/>
      <c r="L631" s="280"/>
      <c r="M631" s="281" t="s">
        <v>1</v>
      </c>
      <c r="N631" s="282" t="s">
        <v>40</v>
      </c>
      <c r="O631" s="92"/>
      <c r="P631" s="230">
        <f>O631*H631</f>
        <v>0</v>
      </c>
      <c r="Q631" s="230">
        <v>0.014890000000000001</v>
      </c>
      <c r="R631" s="230">
        <f>Q631*H631</f>
        <v>0.014890000000000001</v>
      </c>
      <c r="S631" s="230">
        <v>0</v>
      </c>
      <c r="T631" s="231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32" t="s">
        <v>191</v>
      </c>
      <c r="AT631" s="232" t="s">
        <v>387</v>
      </c>
      <c r="AU631" s="232" t="s">
        <v>83</v>
      </c>
      <c r="AY631" s="17" t="s">
        <v>151</v>
      </c>
      <c r="BE631" s="233">
        <f>IF(N631="základní",J631,0)</f>
        <v>0</v>
      </c>
      <c r="BF631" s="233">
        <f>IF(N631="snížená",J631,0)</f>
        <v>0</v>
      </c>
      <c r="BG631" s="233">
        <f>IF(N631="zákl. přenesená",J631,0)</f>
        <v>0</v>
      </c>
      <c r="BH631" s="233">
        <f>IF(N631="sníž. přenesená",J631,0)</f>
        <v>0</v>
      </c>
      <c r="BI631" s="233">
        <f>IF(N631="nulová",J631,0)</f>
        <v>0</v>
      </c>
      <c r="BJ631" s="17" t="s">
        <v>157</v>
      </c>
      <c r="BK631" s="233">
        <f>ROUND(I631*H631,2)</f>
        <v>0</v>
      </c>
      <c r="BL631" s="17" t="s">
        <v>157</v>
      </c>
      <c r="BM631" s="232" t="s">
        <v>696</v>
      </c>
    </row>
    <row r="632" s="2" customFormat="1">
      <c r="A632" s="38"/>
      <c r="B632" s="39"/>
      <c r="C632" s="40"/>
      <c r="D632" s="234" t="s">
        <v>159</v>
      </c>
      <c r="E632" s="40"/>
      <c r="F632" s="235" t="s">
        <v>695</v>
      </c>
      <c r="G632" s="40"/>
      <c r="H632" s="40"/>
      <c r="I632" s="236"/>
      <c r="J632" s="40"/>
      <c r="K632" s="40"/>
      <c r="L632" s="44"/>
      <c r="M632" s="237"/>
      <c r="N632" s="238"/>
      <c r="O632" s="92"/>
      <c r="P632" s="92"/>
      <c r="Q632" s="92"/>
      <c r="R632" s="92"/>
      <c r="S632" s="92"/>
      <c r="T632" s="93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T632" s="17" t="s">
        <v>159</v>
      </c>
      <c r="AU632" s="17" t="s">
        <v>83</v>
      </c>
    </row>
    <row r="633" s="2" customFormat="1" ht="24.15" customHeight="1">
      <c r="A633" s="38"/>
      <c r="B633" s="39"/>
      <c r="C633" s="272" t="s">
        <v>697</v>
      </c>
      <c r="D633" s="272" t="s">
        <v>387</v>
      </c>
      <c r="E633" s="273" t="s">
        <v>698</v>
      </c>
      <c r="F633" s="274" t="s">
        <v>699</v>
      </c>
      <c r="G633" s="275" t="s">
        <v>348</v>
      </c>
      <c r="H633" s="276">
        <v>2</v>
      </c>
      <c r="I633" s="277"/>
      <c r="J633" s="278">
        <f>ROUND(I633*H633,2)</f>
        <v>0</v>
      </c>
      <c r="K633" s="279"/>
      <c r="L633" s="280"/>
      <c r="M633" s="281" t="s">
        <v>1</v>
      </c>
      <c r="N633" s="282" t="s">
        <v>40</v>
      </c>
      <c r="O633" s="92"/>
      <c r="P633" s="230">
        <f>O633*H633</f>
        <v>0</v>
      </c>
      <c r="Q633" s="230">
        <v>0.01521</v>
      </c>
      <c r="R633" s="230">
        <f>Q633*H633</f>
        <v>0.030419999999999999</v>
      </c>
      <c r="S633" s="230">
        <v>0</v>
      </c>
      <c r="T633" s="231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32" t="s">
        <v>191</v>
      </c>
      <c r="AT633" s="232" t="s">
        <v>387</v>
      </c>
      <c r="AU633" s="232" t="s">
        <v>83</v>
      </c>
      <c r="AY633" s="17" t="s">
        <v>151</v>
      </c>
      <c r="BE633" s="233">
        <f>IF(N633="základní",J633,0)</f>
        <v>0</v>
      </c>
      <c r="BF633" s="233">
        <f>IF(N633="snížená",J633,0)</f>
        <v>0</v>
      </c>
      <c r="BG633" s="233">
        <f>IF(N633="zákl. přenesená",J633,0)</f>
        <v>0</v>
      </c>
      <c r="BH633" s="233">
        <f>IF(N633="sníž. přenesená",J633,0)</f>
        <v>0</v>
      </c>
      <c r="BI633" s="233">
        <f>IF(N633="nulová",J633,0)</f>
        <v>0</v>
      </c>
      <c r="BJ633" s="17" t="s">
        <v>157</v>
      </c>
      <c r="BK633" s="233">
        <f>ROUND(I633*H633,2)</f>
        <v>0</v>
      </c>
      <c r="BL633" s="17" t="s">
        <v>157</v>
      </c>
      <c r="BM633" s="232" t="s">
        <v>700</v>
      </c>
    </row>
    <row r="634" s="2" customFormat="1">
      <c r="A634" s="38"/>
      <c r="B634" s="39"/>
      <c r="C634" s="40"/>
      <c r="D634" s="234" t="s">
        <v>159</v>
      </c>
      <c r="E634" s="40"/>
      <c r="F634" s="235" t="s">
        <v>699</v>
      </c>
      <c r="G634" s="40"/>
      <c r="H634" s="40"/>
      <c r="I634" s="236"/>
      <c r="J634" s="40"/>
      <c r="K634" s="40"/>
      <c r="L634" s="44"/>
      <c r="M634" s="237"/>
      <c r="N634" s="238"/>
      <c r="O634" s="92"/>
      <c r="P634" s="92"/>
      <c r="Q634" s="92"/>
      <c r="R634" s="92"/>
      <c r="S634" s="92"/>
      <c r="T634" s="93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159</v>
      </c>
      <c r="AU634" s="17" t="s">
        <v>83</v>
      </c>
    </row>
    <row r="635" s="2" customFormat="1" ht="37.8" customHeight="1">
      <c r="A635" s="38"/>
      <c r="B635" s="39"/>
      <c r="C635" s="272" t="s">
        <v>701</v>
      </c>
      <c r="D635" s="272" t="s">
        <v>387</v>
      </c>
      <c r="E635" s="273" t="s">
        <v>702</v>
      </c>
      <c r="F635" s="274" t="s">
        <v>703</v>
      </c>
      <c r="G635" s="275" t="s">
        <v>348</v>
      </c>
      <c r="H635" s="276">
        <v>1</v>
      </c>
      <c r="I635" s="277"/>
      <c r="J635" s="278">
        <f>ROUND(I635*H635,2)</f>
        <v>0</v>
      </c>
      <c r="K635" s="279"/>
      <c r="L635" s="280"/>
      <c r="M635" s="281" t="s">
        <v>1</v>
      </c>
      <c r="N635" s="282" t="s">
        <v>40</v>
      </c>
      <c r="O635" s="92"/>
      <c r="P635" s="230">
        <f>O635*H635</f>
        <v>0</v>
      </c>
      <c r="Q635" s="230">
        <v>0.014890000000000001</v>
      </c>
      <c r="R635" s="230">
        <f>Q635*H635</f>
        <v>0.014890000000000001</v>
      </c>
      <c r="S635" s="230">
        <v>0</v>
      </c>
      <c r="T635" s="231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32" t="s">
        <v>191</v>
      </c>
      <c r="AT635" s="232" t="s">
        <v>387</v>
      </c>
      <c r="AU635" s="232" t="s">
        <v>83</v>
      </c>
      <c r="AY635" s="17" t="s">
        <v>151</v>
      </c>
      <c r="BE635" s="233">
        <f>IF(N635="základní",J635,0)</f>
        <v>0</v>
      </c>
      <c r="BF635" s="233">
        <f>IF(N635="snížená",J635,0)</f>
        <v>0</v>
      </c>
      <c r="BG635" s="233">
        <f>IF(N635="zákl. přenesená",J635,0)</f>
        <v>0</v>
      </c>
      <c r="BH635" s="233">
        <f>IF(N635="sníž. přenesená",J635,0)</f>
        <v>0</v>
      </c>
      <c r="BI635" s="233">
        <f>IF(N635="nulová",J635,0)</f>
        <v>0</v>
      </c>
      <c r="BJ635" s="17" t="s">
        <v>157</v>
      </c>
      <c r="BK635" s="233">
        <f>ROUND(I635*H635,2)</f>
        <v>0</v>
      </c>
      <c r="BL635" s="17" t="s">
        <v>157</v>
      </c>
      <c r="BM635" s="232" t="s">
        <v>704</v>
      </c>
    </row>
    <row r="636" s="2" customFormat="1">
      <c r="A636" s="38"/>
      <c r="B636" s="39"/>
      <c r="C636" s="40"/>
      <c r="D636" s="234" t="s">
        <v>159</v>
      </c>
      <c r="E636" s="40"/>
      <c r="F636" s="235" t="s">
        <v>703</v>
      </c>
      <c r="G636" s="40"/>
      <c r="H636" s="40"/>
      <c r="I636" s="236"/>
      <c r="J636" s="40"/>
      <c r="K636" s="40"/>
      <c r="L636" s="44"/>
      <c r="M636" s="237"/>
      <c r="N636" s="238"/>
      <c r="O636" s="92"/>
      <c r="P636" s="92"/>
      <c r="Q636" s="92"/>
      <c r="R636" s="92"/>
      <c r="S636" s="92"/>
      <c r="T636" s="93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159</v>
      </c>
      <c r="AU636" s="17" t="s">
        <v>83</v>
      </c>
    </row>
    <row r="637" s="2" customFormat="1" ht="37.8" customHeight="1">
      <c r="A637" s="38"/>
      <c r="B637" s="39"/>
      <c r="C637" s="272" t="s">
        <v>705</v>
      </c>
      <c r="D637" s="272" t="s">
        <v>387</v>
      </c>
      <c r="E637" s="273" t="s">
        <v>706</v>
      </c>
      <c r="F637" s="274" t="s">
        <v>707</v>
      </c>
      <c r="G637" s="275" t="s">
        <v>348</v>
      </c>
      <c r="H637" s="276">
        <v>2</v>
      </c>
      <c r="I637" s="277"/>
      <c r="J637" s="278">
        <f>ROUND(I637*H637,2)</f>
        <v>0</v>
      </c>
      <c r="K637" s="279"/>
      <c r="L637" s="280"/>
      <c r="M637" s="281" t="s">
        <v>1</v>
      </c>
      <c r="N637" s="282" t="s">
        <v>40</v>
      </c>
      <c r="O637" s="92"/>
      <c r="P637" s="230">
        <f>O637*H637</f>
        <v>0</v>
      </c>
      <c r="Q637" s="230">
        <v>0.01521</v>
      </c>
      <c r="R637" s="230">
        <f>Q637*H637</f>
        <v>0.030419999999999999</v>
      </c>
      <c r="S637" s="230">
        <v>0</v>
      </c>
      <c r="T637" s="231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32" t="s">
        <v>191</v>
      </c>
      <c r="AT637" s="232" t="s">
        <v>387</v>
      </c>
      <c r="AU637" s="232" t="s">
        <v>83</v>
      </c>
      <c r="AY637" s="17" t="s">
        <v>151</v>
      </c>
      <c r="BE637" s="233">
        <f>IF(N637="základní",J637,0)</f>
        <v>0</v>
      </c>
      <c r="BF637" s="233">
        <f>IF(N637="snížená",J637,0)</f>
        <v>0</v>
      </c>
      <c r="BG637" s="233">
        <f>IF(N637="zákl. přenesená",J637,0)</f>
        <v>0</v>
      </c>
      <c r="BH637" s="233">
        <f>IF(N637="sníž. přenesená",J637,0)</f>
        <v>0</v>
      </c>
      <c r="BI637" s="233">
        <f>IF(N637="nulová",J637,0)</f>
        <v>0</v>
      </c>
      <c r="BJ637" s="17" t="s">
        <v>157</v>
      </c>
      <c r="BK637" s="233">
        <f>ROUND(I637*H637,2)</f>
        <v>0</v>
      </c>
      <c r="BL637" s="17" t="s">
        <v>157</v>
      </c>
      <c r="BM637" s="232" t="s">
        <v>708</v>
      </c>
    </row>
    <row r="638" s="2" customFormat="1">
      <c r="A638" s="38"/>
      <c r="B638" s="39"/>
      <c r="C638" s="40"/>
      <c r="D638" s="234" t="s">
        <v>159</v>
      </c>
      <c r="E638" s="40"/>
      <c r="F638" s="235" t="s">
        <v>707</v>
      </c>
      <c r="G638" s="40"/>
      <c r="H638" s="40"/>
      <c r="I638" s="236"/>
      <c r="J638" s="40"/>
      <c r="K638" s="40"/>
      <c r="L638" s="44"/>
      <c r="M638" s="237"/>
      <c r="N638" s="238"/>
      <c r="O638" s="92"/>
      <c r="P638" s="92"/>
      <c r="Q638" s="92"/>
      <c r="R638" s="92"/>
      <c r="S638" s="92"/>
      <c r="T638" s="93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159</v>
      </c>
      <c r="AU638" s="17" t="s">
        <v>83</v>
      </c>
    </row>
    <row r="639" s="12" customFormat="1" ht="22.8" customHeight="1">
      <c r="A639" s="12"/>
      <c r="B639" s="204"/>
      <c r="C639" s="205"/>
      <c r="D639" s="206" t="s">
        <v>72</v>
      </c>
      <c r="E639" s="218" t="s">
        <v>191</v>
      </c>
      <c r="F639" s="218" t="s">
        <v>709</v>
      </c>
      <c r="G639" s="205"/>
      <c r="H639" s="205"/>
      <c r="I639" s="208"/>
      <c r="J639" s="219">
        <f>BK639</f>
        <v>0</v>
      </c>
      <c r="K639" s="205"/>
      <c r="L639" s="210"/>
      <c r="M639" s="211"/>
      <c r="N639" s="212"/>
      <c r="O639" s="212"/>
      <c r="P639" s="213">
        <f>SUM(P640:P673)</f>
        <v>0</v>
      </c>
      <c r="Q639" s="212"/>
      <c r="R639" s="213">
        <f>SUM(R640:R673)</f>
        <v>1.6971349999999998</v>
      </c>
      <c r="S639" s="212"/>
      <c r="T639" s="214">
        <f>SUM(T640:T673)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15" t="s">
        <v>81</v>
      </c>
      <c r="AT639" s="216" t="s">
        <v>72</v>
      </c>
      <c r="AU639" s="216" t="s">
        <v>81</v>
      </c>
      <c r="AY639" s="215" t="s">
        <v>151</v>
      </c>
      <c r="BK639" s="217">
        <f>SUM(BK640:BK673)</f>
        <v>0</v>
      </c>
    </row>
    <row r="640" s="2" customFormat="1" ht="24.15" customHeight="1">
      <c r="A640" s="38"/>
      <c r="B640" s="39"/>
      <c r="C640" s="220" t="s">
        <v>710</v>
      </c>
      <c r="D640" s="220" t="s">
        <v>153</v>
      </c>
      <c r="E640" s="221" t="s">
        <v>711</v>
      </c>
      <c r="F640" s="222" t="s">
        <v>712</v>
      </c>
      <c r="G640" s="223" t="s">
        <v>184</v>
      </c>
      <c r="H640" s="224">
        <v>25</v>
      </c>
      <c r="I640" s="225"/>
      <c r="J640" s="226">
        <f>ROUND(I640*H640,2)</f>
        <v>0</v>
      </c>
      <c r="K640" s="227"/>
      <c r="L640" s="44"/>
      <c r="M640" s="228" t="s">
        <v>1</v>
      </c>
      <c r="N640" s="229" t="s">
        <v>40</v>
      </c>
      <c r="O640" s="92"/>
      <c r="P640" s="230">
        <f>O640*H640</f>
        <v>0</v>
      </c>
      <c r="Q640" s="230">
        <v>0</v>
      </c>
      <c r="R640" s="230">
        <f>Q640*H640</f>
        <v>0</v>
      </c>
      <c r="S640" s="230">
        <v>0</v>
      </c>
      <c r="T640" s="231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32" t="s">
        <v>157</v>
      </c>
      <c r="AT640" s="232" t="s">
        <v>153</v>
      </c>
      <c r="AU640" s="232" t="s">
        <v>83</v>
      </c>
      <c r="AY640" s="17" t="s">
        <v>151</v>
      </c>
      <c r="BE640" s="233">
        <f>IF(N640="základní",J640,0)</f>
        <v>0</v>
      </c>
      <c r="BF640" s="233">
        <f>IF(N640="snížená",J640,0)</f>
        <v>0</v>
      </c>
      <c r="BG640" s="233">
        <f>IF(N640="zákl. přenesená",J640,0)</f>
        <v>0</v>
      </c>
      <c r="BH640" s="233">
        <f>IF(N640="sníž. přenesená",J640,0)</f>
        <v>0</v>
      </c>
      <c r="BI640" s="233">
        <f>IF(N640="nulová",J640,0)</f>
        <v>0</v>
      </c>
      <c r="BJ640" s="17" t="s">
        <v>157</v>
      </c>
      <c r="BK640" s="233">
        <f>ROUND(I640*H640,2)</f>
        <v>0</v>
      </c>
      <c r="BL640" s="17" t="s">
        <v>157</v>
      </c>
      <c r="BM640" s="232" t="s">
        <v>713</v>
      </c>
    </row>
    <row r="641" s="2" customFormat="1">
      <c r="A641" s="38"/>
      <c r="B641" s="39"/>
      <c r="C641" s="40"/>
      <c r="D641" s="234" t="s">
        <v>159</v>
      </c>
      <c r="E641" s="40"/>
      <c r="F641" s="235" t="s">
        <v>712</v>
      </c>
      <c r="G641" s="40"/>
      <c r="H641" s="40"/>
      <c r="I641" s="236"/>
      <c r="J641" s="40"/>
      <c r="K641" s="40"/>
      <c r="L641" s="44"/>
      <c r="M641" s="237"/>
      <c r="N641" s="238"/>
      <c r="O641" s="92"/>
      <c r="P641" s="92"/>
      <c r="Q641" s="92"/>
      <c r="R641" s="92"/>
      <c r="S641" s="92"/>
      <c r="T641" s="93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17" t="s">
        <v>159</v>
      </c>
      <c r="AU641" s="17" t="s">
        <v>83</v>
      </c>
    </row>
    <row r="642" s="2" customFormat="1" ht="24.15" customHeight="1">
      <c r="A642" s="38"/>
      <c r="B642" s="39"/>
      <c r="C642" s="272" t="s">
        <v>714</v>
      </c>
      <c r="D642" s="272" t="s">
        <v>387</v>
      </c>
      <c r="E642" s="273" t="s">
        <v>715</v>
      </c>
      <c r="F642" s="274" t="s">
        <v>716</v>
      </c>
      <c r="G642" s="275" t="s">
        <v>184</v>
      </c>
      <c r="H642" s="276">
        <v>25.375</v>
      </c>
      <c r="I642" s="277"/>
      <c r="J642" s="278">
        <f>ROUND(I642*H642,2)</f>
        <v>0</v>
      </c>
      <c r="K642" s="279"/>
      <c r="L642" s="280"/>
      <c r="M642" s="281" t="s">
        <v>1</v>
      </c>
      <c r="N642" s="282" t="s">
        <v>40</v>
      </c>
      <c r="O642" s="92"/>
      <c r="P642" s="230">
        <f>O642*H642</f>
        <v>0</v>
      </c>
      <c r="Q642" s="230">
        <v>0.00027999999999999998</v>
      </c>
      <c r="R642" s="230">
        <f>Q642*H642</f>
        <v>0.0071049999999999993</v>
      </c>
      <c r="S642" s="230">
        <v>0</v>
      </c>
      <c r="T642" s="231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32" t="s">
        <v>191</v>
      </c>
      <c r="AT642" s="232" t="s">
        <v>387</v>
      </c>
      <c r="AU642" s="232" t="s">
        <v>83</v>
      </c>
      <c r="AY642" s="17" t="s">
        <v>151</v>
      </c>
      <c r="BE642" s="233">
        <f>IF(N642="základní",J642,0)</f>
        <v>0</v>
      </c>
      <c r="BF642" s="233">
        <f>IF(N642="snížená",J642,0)</f>
        <v>0</v>
      </c>
      <c r="BG642" s="233">
        <f>IF(N642="zákl. přenesená",J642,0)</f>
        <v>0</v>
      </c>
      <c r="BH642" s="233">
        <f>IF(N642="sníž. přenesená",J642,0)</f>
        <v>0</v>
      </c>
      <c r="BI642" s="233">
        <f>IF(N642="nulová",J642,0)</f>
        <v>0</v>
      </c>
      <c r="BJ642" s="17" t="s">
        <v>157</v>
      </c>
      <c r="BK642" s="233">
        <f>ROUND(I642*H642,2)</f>
        <v>0</v>
      </c>
      <c r="BL642" s="17" t="s">
        <v>157</v>
      </c>
      <c r="BM642" s="232" t="s">
        <v>717</v>
      </c>
    </row>
    <row r="643" s="2" customFormat="1">
      <c r="A643" s="38"/>
      <c r="B643" s="39"/>
      <c r="C643" s="40"/>
      <c r="D643" s="234" t="s">
        <v>159</v>
      </c>
      <c r="E643" s="40"/>
      <c r="F643" s="235" t="s">
        <v>716</v>
      </c>
      <c r="G643" s="40"/>
      <c r="H643" s="40"/>
      <c r="I643" s="236"/>
      <c r="J643" s="40"/>
      <c r="K643" s="40"/>
      <c r="L643" s="44"/>
      <c r="M643" s="237"/>
      <c r="N643" s="238"/>
      <c r="O643" s="92"/>
      <c r="P643" s="92"/>
      <c r="Q643" s="92"/>
      <c r="R643" s="92"/>
      <c r="S643" s="92"/>
      <c r="T643" s="93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159</v>
      </c>
      <c r="AU643" s="17" t="s">
        <v>83</v>
      </c>
    </row>
    <row r="644" s="13" customFormat="1">
      <c r="A644" s="13"/>
      <c r="B644" s="239"/>
      <c r="C644" s="240"/>
      <c r="D644" s="234" t="s">
        <v>160</v>
      </c>
      <c r="E644" s="241" t="s">
        <v>1</v>
      </c>
      <c r="F644" s="242" t="s">
        <v>718</v>
      </c>
      <c r="G644" s="240"/>
      <c r="H644" s="243">
        <v>25.375</v>
      </c>
      <c r="I644" s="244"/>
      <c r="J644" s="240"/>
      <c r="K644" s="240"/>
      <c r="L644" s="245"/>
      <c r="M644" s="246"/>
      <c r="N644" s="247"/>
      <c r="O644" s="247"/>
      <c r="P644" s="247"/>
      <c r="Q644" s="247"/>
      <c r="R644" s="247"/>
      <c r="S644" s="247"/>
      <c r="T644" s="24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9" t="s">
        <v>160</v>
      </c>
      <c r="AU644" s="249" t="s">
        <v>83</v>
      </c>
      <c r="AV644" s="13" t="s">
        <v>83</v>
      </c>
      <c r="AW644" s="13" t="s">
        <v>30</v>
      </c>
      <c r="AX644" s="13" t="s">
        <v>73</v>
      </c>
      <c r="AY644" s="249" t="s">
        <v>151</v>
      </c>
    </row>
    <row r="645" s="14" customFormat="1">
      <c r="A645" s="14"/>
      <c r="B645" s="250"/>
      <c r="C645" s="251"/>
      <c r="D645" s="234" t="s">
        <v>160</v>
      </c>
      <c r="E645" s="252" t="s">
        <v>1</v>
      </c>
      <c r="F645" s="253" t="s">
        <v>162</v>
      </c>
      <c r="G645" s="251"/>
      <c r="H645" s="254">
        <v>25.375</v>
      </c>
      <c r="I645" s="255"/>
      <c r="J645" s="251"/>
      <c r="K645" s="251"/>
      <c r="L645" s="256"/>
      <c r="M645" s="257"/>
      <c r="N645" s="258"/>
      <c r="O645" s="258"/>
      <c r="P645" s="258"/>
      <c r="Q645" s="258"/>
      <c r="R645" s="258"/>
      <c r="S645" s="258"/>
      <c r="T645" s="25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0" t="s">
        <v>160</v>
      </c>
      <c r="AU645" s="260" t="s">
        <v>83</v>
      </c>
      <c r="AV645" s="14" t="s">
        <v>157</v>
      </c>
      <c r="AW645" s="14" t="s">
        <v>30</v>
      </c>
      <c r="AX645" s="14" t="s">
        <v>81</v>
      </c>
      <c r="AY645" s="260" t="s">
        <v>151</v>
      </c>
    </row>
    <row r="646" s="2" customFormat="1" ht="24.15" customHeight="1">
      <c r="A646" s="38"/>
      <c r="B646" s="39"/>
      <c r="C646" s="220" t="s">
        <v>719</v>
      </c>
      <c r="D646" s="220" t="s">
        <v>153</v>
      </c>
      <c r="E646" s="221" t="s">
        <v>720</v>
      </c>
      <c r="F646" s="222" t="s">
        <v>721</v>
      </c>
      <c r="G646" s="223" t="s">
        <v>184</v>
      </c>
      <c r="H646" s="224">
        <v>75</v>
      </c>
      <c r="I646" s="225"/>
      <c r="J646" s="226">
        <f>ROUND(I646*H646,2)</f>
        <v>0</v>
      </c>
      <c r="K646" s="227"/>
      <c r="L646" s="44"/>
      <c r="M646" s="228" t="s">
        <v>1</v>
      </c>
      <c r="N646" s="229" t="s">
        <v>40</v>
      </c>
      <c r="O646" s="92"/>
      <c r="P646" s="230">
        <f>O646*H646</f>
        <v>0</v>
      </c>
      <c r="Q646" s="230">
        <v>0.0074599999999999996</v>
      </c>
      <c r="R646" s="230">
        <f>Q646*H646</f>
        <v>0.5595</v>
      </c>
      <c r="S646" s="230">
        <v>0</v>
      </c>
      <c r="T646" s="231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32" t="s">
        <v>157</v>
      </c>
      <c r="AT646" s="232" t="s">
        <v>153</v>
      </c>
      <c r="AU646" s="232" t="s">
        <v>83</v>
      </c>
      <c r="AY646" s="17" t="s">
        <v>151</v>
      </c>
      <c r="BE646" s="233">
        <f>IF(N646="základní",J646,0)</f>
        <v>0</v>
      </c>
      <c r="BF646" s="233">
        <f>IF(N646="snížená",J646,0)</f>
        <v>0</v>
      </c>
      <c r="BG646" s="233">
        <f>IF(N646="zákl. přenesená",J646,0)</f>
        <v>0</v>
      </c>
      <c r="BH646" s="233">
        <f>IF(N646="sníž. přenesená",J646,0)</f>
        <v>0</v>
      </c>
      <c r="BI646" s="233">
        <f>IF(N646="nulová",J646,0)</f>
        <v>0</v>
      </c>
      <c r="BJ646" s="17" t="s">
        <v>157</v>
      </c>
      <c r="BK646" s="233">
        <f>ROUND(I646*H646,2)</f>
        <v>0</v>
      </c>
      <c r="BL646" s="17" t="s">
        <v>157</v>
      </c>
      <c r="BM646" s="232" t="s">
        <v>722</v>
      </c>
    </row>
    <row r="647" s="2" customFormat="1">
      <c r="A647" s="38"/>
      <c r="B647" s="39"/>
      <c r="C647" s="40"/>
      <c r="D647" s="234" t="s">
        <v>159</v>
      </c>
      <c r="E647" s="40"/>
      <c r="F647" s="235" t="s">
        <v>721</v>
      </c>
      <c r="G647" s="40"/>
      <c r="H647" s="40"/>
      <c r="I647" s="236"/>
      <c r="J647" s="40"/>
      <c r="K647" s="40"/>
      <c r="L647" s="44"/>
      <c r="M647" s="237"/>
      <c r="N647" s="238"/>
      <c r="O647" s="92"/>
      <c r="P647" s="92"/>
      <c r="Q647" s="92"/>
      <c r="R647" s="92"/>
      <c r="S647" s="92"/>
      <c r="T647" s="93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159</v>
      </c>
      <c r="AU647" s="17" t="s">
        <v>83</v>
      </c>
    </row>
    <row r="648" s="2" customFormat="1" ht="33" customHeight="1">
      <c r="A648" s="38"/>
      <c r="B648" s="39"/>
      <c r="C648" s="220" t="s">
        <v>723</v>
      </c>
      <c r="D648" s="220" t="s">
        <v>153</v>
      </c>
      <c r="E648" s="221" t="s">
        <v>724</v>
      </c>
      <c r="F648" s="222" t="s">
        <v>725</v>
      </c>
      <c r="G648" s="223" t="s">
        <v>348</v>
      </c>
      <c r="H648" s="224">
        <v>7</v>
      </c>
      <c r="I648" s="225"/>
      <c r="J648" s="226">
        <f>ROUND(I648*H648,2)</f>
        <v>0</v>
      </c>
      <c r="K648" s="227"/>
      <c r="L648" s="44"/>
      <c r="M648" s="228" t="s">
        <v>1</v>
      </c>
      <c r="N648" s="229" t="s">
        <v>40</v>
      </c>
      <c r="O648" s="92"/>
      <c r="P648" s="230">
        <f>O648*H648</f>
        <v>0</v>
      </c>
      <c r="Q648" s="230">
        <v>0</v>
      </c>
      <c r="R648" s="230">
        <f>Q648*H648</f>
        <v>0</v>
      </c>
      <c r="S648" s="230">
        <v>0</v>
      </c>
      <c r="T648" s="231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32" t="s">
        <v>157</v>
      </c>
      <c r="AT648" s="232" t="s">
        <v>153</v>
      </c>
      <c r="AU648" s="232" t="s">
        <v>83</v>
      </c>
      <c r="AY648" s="17" t="s">
        <v>151</v>
      </c>
      <c r="BE648" s="233">
        <f>IF(N648="základní",J648,0)</f>
        <v>0</v>
      </c>
      <c r="BF648" s="233">
        <f>IF(N648="snížená",J648,0)</f>
        <v>0</v>
      </c>
      <c r="BG648" s="233">
        <f>IF(N648="zákl. přenesená",J648,0)</f>
        <v>0</v>
      </c>
      <c r="BH648" s="233">
        <f>IF(N648="sníž. přenesená",J648,0)</f>
        <v>0</v>
      </c>
      <c r="BI648" s="233">
        <f>IF(N648="nulová",J648,0)</f>
        <v>0</v>
      </c>
      <c r="BJ648" s="17" t="s">
        <v>157</v>
      </c>
      <c r="BK648" s="233">
        <f>ROUND(I648*H648,2)</f>
        <v>0</v>
      </c>
      <c r="BL648" s="17" t="s">
        <v>157</v>
      </c>
      <c r="BM648" s="232" t="s">
        <v>726</v>
      </c>
    </row>
    <row r="649" s="2" customFormat="1">
      <c r="A649" s="38"/>
      <c r="B649" s="39"/>
      <c r="C649" s="40"/>
      <c r="D649" s="234" t="s">
        <v>159</v>
      </c>
      <c r="E649" s="40"/>
      <c r="F649" s="235" t="s">
        <v>725</v>
      </c>
      <c r="G649" s="40"/>
      <c r="H649" s="40"/>
      <c r="I649" s="236"/>
      <c r="J649" s="40"/>
      <c r="K649" s="40"/>
      <c r="L649" s="44"/>
      <c r="M649" s="237"/>
      <c r="N649" s="238"/>
      <c r="O649" s="92"/>
      <c r="P649" s="92"/>
      <c r="Q649" s="92"/>
      <c r="R649" s="92"/>
      <c r="S649" s="92"/>
      <c r="T649" s="93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T649" s="17" t="s">
        <v>159</v>
      </c>
      <c r="AU649" s="17" t="s">
        <v>83</v>
      </c>
    </row>
    <row r="650" s="2" customFormat="1" ht="16.5" customHeight="1">
      <c r="A650" s="38"/>
      <c r="B650" s="39"/>
      <c r="C650" s="272" t="s">
        <v>727</v>
      </c>
      <c r="D650" s="272" t="s">
        <v>387</v>
      </c>
      <c r="E650" s="273" t="s">
        <v>728</v>
      </c>
      <c r="F650" s="274" t="s">
        <v>729</v>
      </c>
      <c r="G650" s="275" t="s">
        <v>348</v>
      </c>
      <c r="H650" s="276">
        <v>7</v>
      </c>
      <c r="I650" s="277"/>
      <c r="J650" s="278">
        <f>ROUND(I650*H650,2)</f>
        <v>0</v>
      </c>
      <c r="K650" s="279"/>
      <c r="L650" s="280"/>
      <c r="M650" s="281" t="s">
        <v>1</v>
      </c>
      <c r="N650" s="282" t="s">
        <v>40</v>
      </c>
      <c r="O650" s="92"/>
      <c r="P650" s="230">
        <f>O650*H650</f>
        <v>0</v>
      </c>
      <c r="Q650" s="230">
        <v>0.00035</v>
      </c>
      <c r="R650" s="230">
        <f>Q650*H650</f>
        <v>0.0024499999999999999</v>
      </c>
      <c r="S650" s="230">
        <v>0</v>
      </c>
      <c r="T650" s="231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32" t="s">
        <v>191</v>
      </c>
      <c r="AT650" s="232" t="s">
        <v>387</v>
      </c>
      <c r="AU650" s="232" t="s">
        <v>83</v>
      </c>
      <c r="AY650" s="17" t="s">
        <v>151</v>
      </c>
      <c r="BE650" s="233">
        <f>IF(N650="základní",J650,0)</f>
        <v>0</v>
      </c>
      <c r="BF650" s="233">
        <f>IF(N650="snížená",J650,0)</f>
        <v>0</v>
      </c>
      <c r="BG650" s="233">
        <f>IF(N650="zákl. přenesená",J650,0)</f>
        <v>0</v>
      </c>
      <c r="BH650" s="233">
        <f>IF(N650="sníž. přenesená",J650,0)</f>
        <v>0</v>
      </c>
      <c r="BI650" s="233">
        <f>IF(N650="nulová",J650,0)</f>
        <v>0</v>
      </c>
      <c r="BJ650" s="17" t="s">
        <v>157</v>
      </c>
      <c r="BK650" s="233">
        <f>ROUND(I650*H650,2)</f>
        <v>0</v>
      </c>
      <c r="BL650" s="17" t="s">
        <v>157</v>
      </c>
      <c r="BM650" s="232" t="s">
        <v>730</v>
      </c>
    </row>
    <row r="651" s="2" customFormat="1">
      <c r="A651" s="38"/>
      <c r="B651" s="39"/>
      <c r="C651" s="40"/>
      <c r="D651" s="234" t="s">
        <v>159</v>
      </c>
      <c r="E651" s="40"/>
      <c r="F651" s="235" t="s">
        <v>729</v>
      </c>
      <c r="G651" s="40"/>
      <c r="H651" s="40"/>
      <c r="I651" s="236"/>
      <c r="J651" s="40"/>
      <c r="K651" s="40"/>
      <c r="L651" s="44"/>
      <c r="M651" s="237"/>
      <c r="N651" s="238"/>
      <c r="O651" s="92"/>
      <c r="P651" s="92"/>
      <c r="Q651" s="92"/>
      <c r="R651" s="92"/>
      <c r="S651" s="92"/>
      <c r="T651" s="93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159</v>
      </c>
      <c r="AU651" s="17" t="s">
        <v>83</v>
      </c>
    </row>
    <row r="652" s="2" customFormat="1" ht="33" customHeight="1">
      <c r="A652" s="38"/>
      <c r="B652" s="39"/>
      <c r="C652" s="220" t="s">
        <v>731</v>
      </c>
      <c r="D652" s="220" t="s">
        <v>153</v>
      </c>
      <c r="E652" s="221" t="s">
        <v>732</v>
      </c>
      <c r="F652" s="222" t="s">
        <v>733</v>
      </c>
      <c r="G652" s="223" t="s">
        <v>348</v>
      </c>
      <c r="H652" s="224">
        <v>3</v>
      </c>
      <c r="I652" s="225"/>
      <c r="J652" s="226">
        <f>ROUND(I652*H652,2)</f>
        <v>0</v>
      </c>
      <c r="K652" s="227"/>
      <c r="L652" s="44"/>
      <c r="M652" s="228" t="s">
        <v>1</v>
      </c>
      <c r="N652" s="229" t="s">
        <v>40</v>
      </c>
      <c r="O652" s="92"/>
      <c r="P652" s="230">
        <f>O652*H652</f>
        <v>0</v>
      </c>
      <c r="Q652" s="230">
        <v>1.0000000000000001E-05</v>
      </c>
      <c r="R652" s="230">
        <f>Q652*H652</f>
        <v>3.0000000000000004E-05</v>
      </c>
      <c r="S652" s="230">
        <v>0</v>
      </c>
      <c r="T652" s="231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32" t="s">
        <v>157</v>
      </c>
      <c r="AT652" s="232" t="s">
        <v>153</v>
      </c>
      <c r="AU652" s="232" t="s">
        <v>83</v>
      </c>
      <c r="AY652" s="17" t="s">
        <v>151</v>
      </c>
      <c r="BE652" s="233">
        <f>IF(N652="základní",J652,0)</f>
        <v>0</v>
      </c>
      <c r="BF652" s="233">
        <f>IF(N652="snížená",J652,0)</f>
        <v>0</v>
      </c>
      <c r="BG652" s="233">
        <f>IF(N652="zákl. přenesená",J652,0)</f>
        <v>0</v>
      </c>
      <c r="BH652" s="233">
        <f>IF(N652="sníž. přenesená",J652,0)</f>
        <v>0</v>
      </c>
      <c r="BI652" s="233">
        <f>IF(N652="nulová",J652,0)</f>
        <v>0</v>
      </c>
      <c r="BJ652" s="17" t="s">
        <v>157</v>
      </c>
      <c r="BK652" s="233">
        <f>ROUND(I652*H652,2)</f>
        <v>0</v>
      </c>
      <c r="BL652" s="17" t="s">
        <v>157</v>
      </c>
      <c r="BM652" s="232" t="s">
        <v>734</v>
      </c>
    </row>
    <row r="653" s="2" customFormat="1">
      <c r="A653" s="38"/>
      <c r="B653" s="39"/>
      <c r="C653" s="40"/>
      <c r="D653" s="234" t="s">
        <v>159</v>
      </c>
      <c r="E653" s="40"/>
      <c r="F653" s="235" t="s">
        <v>733</v>
      </c>
      <c r="G653" s="40"/>
      <c r="H653" s="40"/>
      <c r="I653" s="236"/>
      <c r="J653" s="40"/>
      <c r="K653" s="40"/>
      <c r="L653" s="44"/>
      <c r="M653" s="237"/>
      <c r="N653" s="238"/>
      <c r="O653" s="92"/>
      <c r="P653" s="92"/>
      <c r="Q653" s="92"/>
      <c r="R653" s="92"/>
      <c r="S653" s="92"/>
      <c r="T653" s="93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T653" s="17" t="s">
        <v>159</v>
      </c>
      <c r="AU653" s="17" t="s">
        <v>83</v>
      </c>
    </row>
    <row r="654" s="2" customFormat="1" ht="16.5" customHeight="1">
      <c r="A654" s="38"/>
      <c r="B654" s="39"/>
      <c r="C654" s="272" t="s">
        <v>735</v>
      </c>
      <c r="D654" s="272" t="s">
        <v>387</v>
      </c>
      <c r="E654" s="273" t="s">
        <v>736</v>
      </c>
      <c r="F654" s="274" t="s">
        <v>737</v>
      </c>
      <c r="G654" s="275" t="s">
        <v>348</v>
      </c>
      <c r="H654" s="276">
        <v>3</v>
      </c>
      <c r="I654" s="277"/>
      <c r="J654" s="278">
        <f>ROUND(I654*H654,2)</f>
        <v>0</v>
      </c>
      <c r="K654" s="279"/>
      <c r="L654" s="280"/>
      <c r="M654" s="281" t="s">
        <v>1</v>
      </c>
      <c r="N654" s="282" t="s">
        <v>40</v>
      </c>
      <c r="O654" s="92"/>
      <c r="P654" s="230">
        <f>O654*H654</f>
        <v>0</v>
      </c>
      <c r="Q654" s="230">
        <v>0.00088000000000000003</v>
      </c>
      <c r="R654" s="230">
        <f>Q654*H654</f>
        <v>0.00264</v>
      </c>
      <c r="S654" s="230">
        <v>0</v>
      </c>
      <c r="T654" s="231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32" t="s">
        <v>191</v>
      </c>
      <c r="AT654" s="232" t="s">
        <v>387</v>
      </c>
      <c r="AU654" s="232" t="s">
        <v>83</v>
      </c>
      <c r="AY654" s="17" t="s">
        <v>151</v>
      </c>
      <c r="BE654" s="233">
        <f>IF(N654="základní",J654,0)</f>
        <v>0</v>
      </c>
      <c r="BF654" s="233">
        <f>IF(N654="snížená",J654,0)</f>
        <v>0</v>
      </c>
      <c r="BG654" s="233">
        <f>IF(N654="zákl. přenesená",J654,0)</f>
        <v>0</v>
      </c>
      <c r="BH654" s="233">
        <f>IF(N654="sníž. přenesená",J654,0)</f>
        <v>0</v>
      </c>
      <c r="BI654" s="233">
        <f>IF(N654="nulová",J654,0)</f>
        <v>0</v>
      </c>
      <c r="BJ654" s="17" t="s">
        <v>157</v>
      </c>
      <c r="BK654" s="233">
        <f>ROUND(I654*H654,2)</f>
        <v>0</v>
      </c>
      <c r="BL654" s="17" t="s">
        <v>157</v>
      </c>
      <c r="BM654" s="232" t="s">
        <v>738</v>
      </c>
    </row>
    <row r="655" s="2" customFormat="1">
      <c r="A655" s="38"/>
      <c r="B655" s="39"/>
      <c r="C655" s="40"/>
      <c r="D655" s="234" t="s">
        <v>159</v>
      </c>
      <c r="E655" s="40"/>
      <c r="F655" s="235" t="s">
        <v>737</v>
      </c>
      <c r="G655" s="40"/>
      <c r="H655" s="40"/>
      <c r="I655" s="236"/>
      <c r="J655" s="40"/>
      <c r="K655" s="40"/>
      <c r="L655" s="44"/>
      <c r="M655" s="237"/>
      <c r="N655" s="238"/>
      <c r="O655" s="92"/>
      <c r="P655" s="92"/>
      <c r="Q655" s="92"/>
      <c r="R655" s="92"/>
      <c r="S655" s="92"/>
      <c r="T655" s="93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T655" s="17" t="s">
        <v>159</v>
      </c>
      <c r="AU655" s="17" t="s">
        <v>83</v>
      </c>
    </row>
    <row r="656" s="2" customFormat="1" ht="24.15" customHeight="1">
      <c r="A656" s="38"/>
      <c r="B656" s="39"/>
      <c r="C656" s="220" t="s">
        <v>739</v>
      </c>
      <c r="D656" s="220" t="s">
        <v>153</v>
      </c>
      <c r="E656" s="221" t="s">
        <v>740</v>
      </c>
      <c r="F656" s="222" t="s">
        <v>741</v>
      </c>
      <c r="G656" s="223" t="s">
        <v>184</v>
      </c>
      <c r="H656" s="224">
        <v>25</v>
      </c>
      <c r="I656" s="225"/>
      <c r="J656" s="226">
        <f>ROUND(I656*H656,2)</f>
        <v>0</v>
      </c>
      <c r="K656" s="227"/>
      <c r="L656" s="44"/>
      <c r="M656" s="228" t="s">
        <v>1</v>
      </c>
      <c r="N656" s="229" t="s">
        <v>40</v>
      </c>
      <c r="O656" s="92"/>
      <c r="P656" s="230">
        <f>O656*H656</f>
        <v>0</v>
      </c>
      <c r="Q656" s="230">
        <v>0</v>
      </c>
      <c r="R656" s="230">
        <f>Q656*H656</f>
        <v>0</v>
      </c>
      <c r="S656" s="230">
        <v>0</v>
      </c>
      <c r="T656" s="231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32" t="s">
        <v>157</v>
      </c>
      <c r="AT656" s="232" t="s">
        <v>153</v>
      </c>
      <c r="AU656" s="232" t="s">
        <v>83</v>
      </c>
      <c r="AY656" s="17" t="s">
        <v>151</v>
      </c>
      <c r="BE656" s="233">
        <f>IF(N656="základní",J656,0)</f>
        <v>0</v>
      </c>
      <c r="BF656" s="233">
        <f>IF(N656="snížená",J656,0)</f>
        <v>0</v>
      </c>
      <c r="BG656" s="233">
        <f>IF(N656="zákl. přenesená",J656,0)</f>
        <v>0</v>
      </c>
      <c r="BH656" s="233">
        <f>IF(N656="sníž. přenesená",J656,0)</f>
        <v>0</v>
      </c>
      <c r="BI656" s="233">
        <f>IF(N656="nulová",J656,0)</f>
        <v>0</v>
      </c>
      <c r="BJ656" s="17" t="s">
        <v>157</v>
      </c>
      <c r="BK656" s="233">
        <f>ROUND(I656*H656,2)</f>
        <v>0</v>
      </c>
      <c r="BL656" s="17" t="s">
        <v>157</v>
      </c>
      <c r="BM656" s="232" t="s">
        <v>742</v>
      </c>
    </row>
    <row r="657" s="2" customFormat="1">
      <c r="A657" s="38"/>
      <c r="B657" s="39"/>
      <c r="C657" s="40"/>
      <c r="D657" s="234" t="s">
        <v>159</v>
      </c>
      <c r="E657" s="40"/>
      <c r="F657" s="235" t="s">
        <v>741</v>
      </c>
      <c r="G657" s="40"/>
      <c r="H657" s="40"/>
      <c r="I657" s="236"/>
      <c r="J657" s="40"/>
      <c r="K657" s="40"/>
      <c r="L657" s="44"/>
      <c r="M657" s="237"/>
      <c r="N657" s="238"/>
      <c r="O657" s="92"/>
      <c r="P657" s="92"/>
      <c r="Q657" s="92"/>
      <c r="R657" s="92"/>
      <c r="S657" s="92"/>
      <c r="T657" s="93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T657" s="17" t="s">
        <v>159</v>
      </c>
      <c r="AU657" s="17" t="s">
        <v>83</v>
      </c>
    </row>
    <row r="658" s="2" customFormat="1" ht="16.5" customHeight="1">
      <c r="A658" s="38"/>
      <c r="B658" s="39"/>
      <c r="C658" s="220" t="s">
        <v>743</v>
      </c>
      <c r="D658" s="220" t="s">
        <v>153</v>
      </c>
      <c r="E658" s="221" t="s">
        <v>744</v>
      </c>
      <c r="F658" s="222" t="s">
        <v>745</v>
      </c>
      <c r="G658" s="223" t="s">
        <v>184</v>
      </c>
      <c r="H658" s="224">
        <v>25</v>
      </c>
      <c r="I658" s="225"/>
      <c r="J658" s="226">
        <f>ROUND(I658*H658,2)</f>
        <v>0</v>
      </c>
      <c r="K658" s="227"/>
      <c r="L658" s="44"/>
      <c r="M658" s="228" t="s">
        <v>1</v>
      </c>
      <c r="N658" s="229" t="s">
        <v>40</v>
      </c>
      <c r="O658" s="92"/>
      <c r="P658" s="230">
        <f>O658*H658</f>
        <v>0</v>
      </c>
      <c r="Q658" s="230">
        <v>0</v>
      </c>
      <c r="R658" s="230">
        <f>Q658*H658</f>
        <v>0</v>
      </c>
      <c r="S658" s="230">
        <v>0</v>
      </c>
      <c r="T658" s="231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32" t="s">
        <v>157</v>
      </c>
      <c r="AT658" s="232" t="s">
        <v>153</v>
      </c>
      <c r="AU658" s="232" t="s">
        <v>83</v>
      </c>
      <c r="AY658" s="17" t="s">
        <v>151</v>
      </c>
      <c r="BE658" s="233">
        <f>IF(N658="základní",J658,0)</f>
        <v>0</v>
      </c>
      <c r="BF658" s="233">
        <f>IF(N658="snížená",J658,0)</f>
        <v>0</v>
      </c>
      <c r="BG658" s="233">
        <f>IF(N658="zákl. přenesená",J658,0)</f>
        <v>0</v>
      </c>
      <c r="BH658" s="233">
        <f>IF(N658="sníž. přenesená",J658,0)</f>
        <v>0</v>
      </c>
      <c r="BI658" s="233">
        <f>IF(N658="nulová",J658,0)</f>
        <v>0</v>
      </c>
      <c r="BJ658" s="17" t="s">
        <v>157</v>
      </c>
      <c r="BK658" s="233">
        <f>ROUND(I658*H658,2)</f>
        <v>0</v>
      </c>
      <c r="BL658" s="17" t="s">
        <v>157</v>
      </c>
      <c r="BM658" s="232" t="s">
        <v>746</v>
      </c>
    </row>
    <row r="659" s="2" customFormat="1">
      <c r="A659" s="38"/>
      <c r="B659" s="39"/>
      <c r="C659" s="40"/>
      <c r="D659" s="234" t="s">
        <v>159</v>
      </c>
      <c r="E659" s="40"/>
      <c r="F659" s="235" t="s">
        <v>745</v>
      </c>
      <c r="G659" s="40"/>
      <c r="H659" s="40"/>
      <c r="I659" s="236"/>
      <c r="J659" s="40"/>
      <c r="K659" s="40"/>
      <c r="L659" s="44"/>
      <c r="M659" s="237"/>
      <c r="N659" s="238"/>
      <c r="O659" s="92"/>
      <c r="P659" s="92"/>
      <c r="Q659" s="92"/>
      <c r="R659" s="92"/>
      <c r="S659" s="92"/>
      <c r="T659" s="93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T659" s="17" t="s">
        <v>159</v>
      </c>
      <c r="AU659" s="17" t="s">
        <v>83</v>
      </c>
    </row>
    <row r="660" s="2" customFormat="1" ht="24.15" customHeight="1">
      <c r="A660" s="38"/>
      <c r="B660" s="39"/>
      <c r="C660" s="220" t="s">
        <v>747</v>
      </c>
      <c r="D660" s="220" t="s">
        <v>153</v>
      </c>
      <c r="E660" s="221" t="s">
        <v>748</v>
      </c>
      <c r="F660" s="222" t="s">
        <v>749</v>
      </c>
      <c r="G660" s="223" t="s">
        <v>348</v>
      </c>
      <c r="H660" s="224">
        <v>1</v>
      </c>
      <c r="I660" s="225"/>
      <c r="J660" s="226">
        <f>ROUND(I660*H660,2)</f>
        <v>0</v>
      </c>
      <c r="K660" s="227"/>
      <c r="L660" s="44"/>
      <c r="M660" s="228" t="s">
        <v>1</v>
      </c>
      <c r="N660" s="229" t="s">
        <v>40</v>
      </c>
      <c r="O660" s="92"/>
      <c r="P660" s="230">
        <f>O660*H660</f>
        <v>0</v>
      </c>
      <c r="Q660" s="230">
        <v>0.45937</v>
      </c>
      <c r="R660" s="230">
        <f>Q660*H660</f>
        <v>0.45937</v>
      </c>
      <c r="S660" s="230">
        <v>0</v>
      </c>
      <c r="T660" s="231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32" t="s">
        <v>157</v>
      </c>
      <c r="AT660" s="232" t="s">
        <v>153</v>
      </c>
      <c r="AU660" s="232" t="s">
        <v>83</v>
      </c>
      <c r="AY660" s="17" t="s">
        <v>151</v>
      </c>
      <c r="BE660" s="233">
        <f>IF(N660="základní",J660,0)</f>
        <v>0</v>
      </c>
      <c r="BF660" s="233">
        <f>IF(N660="snížená",J660,0)</f>
        <v>0</v>
      </c>
      <c r="BG660" s="233">
        <f>IF(N660="zákl. přenesená",J660,0)</f>
        <v>0</v>
      </c>
      <c r="BH660" s="233">
        <f>IF(N660="sníž. přenesená",J660,0)</f>
        <v>0</v>
      </c>
      <c r="BI660" s="233">
        <f>IF(N660="nulová",J660,0)</f>
        <v>0</v>
      </c>
      <c r="BJ660" s="17" t="s">
        <v>157</v>
      </c>
      <c r="BK660" s="233">
        <f>ROUND(I660*H660,2)</f>
        <v>0</v>
      </c>
      <c r="BL660" s="17" t="s">
        <v>157</v>
      </c>
      <c r="BM660" s="232" t="s">
        <v>750</v>
      </c>
    </row>
    <row r="661" s="2" customFormat="1">
      <c r="A661" s="38"/>
      <c r="B661" s="39"/>
      <c r="C661" s="40"/>
      <c r="D661" s="234" t="s">
        <v>159</v>
      </c>
      <c r="E661" s="40"/>
      <c r="F661" s="235" t="s">
        <v>749</v>
      </c>
      <c r="G661" s="40"/>
      <c r="H661" s="40"/>
      <c r="I661" s="236"/>
      <c r="J661" s="40"/>
      <c r="K661" s="40"/>
      <c r="L661" s="44"/>
      <c r="M661" s="237"/>
      <c r="N661" s="238"/>
      <c r="O661" s="92"/>
      <c r="P661" s="92"/>
      <c r="Q661" s="92"/>
      <c r="R661" s="92"/>
      <c r="S661" s="92"/>
      <c r="T661" s="93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T661" s="17" t="s">
        <v>159</v>
      </c>
      <c r="AU661" s="17" t="s">
        <v>83</v>
      </c>
    </row>
    <row r="662" s="2" customFormat="1" ht="33" customHeight="1">
      <c r="A662" s="38"/>
      <c r="B662" s="39"/>
      <c r="C662" s="220" t="s">
        <v>751</v>
      </c>
      <c r="D662" s="220" t="s">
        <v>153</v>
      </c>
      <c r="E662" s="221" t="s">
        <v>752</v>
      </c>
      <c r="F662" s="222" t="s">
        <v>753</v>
      </c>
      <c r="G662" s="223" t="s">
        <v>348</v>
      </c>
      <c r="H662" s="224">
        <v>1</v>
      </c>
      <c r="I662" s="225"/>
      <c r="J662" s="226">
        <f>ROUND(I662*H662,2)</f>
        <v>0</v>
      </c>
      <c r="K662" s="227"/>
      <c r="L662" s="44"/>
      <c r="M662" s="228" t="s">
        <v>1</v>
      </c>
      <c r="N662" s="229" t="s">
        <v>40</v>
      </c>
      <c r="O662" s="92"/>
      <c r="P662" s="230">
        <f>O662*H662</f>
        <v>0</v>
      </c>
      <c r="Q662" s="230">
        <v>0.32169999999999999</v>
      </c>
      <c r="R662" s="230">
        <f>Q662*H662</f>
        <v>0.32169999999999999</v>
      </c>
      <c r="S662" s="230">
        <v>0</v>
      </c>
      <c r="T662" s="231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32" t="s">
        <v>157</v>
      </c>
      <c r="AT662" s="232" t="s">
        <v>153</v>
      </c>
      <c r="AU662" s="232" t="s">
        <v>83</v>
      </c>
      <c r="AY662" s="17" t="s">
        <v>151</v>
      </c>
      <c r="BE662" s="233">
        <f>IF(N662="základní",J662,0)</f>
        <v>0</v>
      </c>
      <c r="BF662" s="233">
        <f>IF(N662="snížená",J662,0)</f>
        <v>0</v>
      </c>
      <c r="BG662" s="233">
        <f>IF(N662="zákl. přenesená",J662,0)</f>
        <v>0</v>
      </c>
      <c r="BH662" s="233">
        <f>IF(N662="sníž. přenesená",J662,0)</f>
        <v>0</v>
      </c>
      <c r="BI662" s="233">
        <f>IF(N662="nulová",J662,0)</f>
        <v>0</v>
      </c>
      <c r="BJ662" s="17" t="s">
        <v>157</v>
      </c>
      <c r="BK662" s="233">
        <f>ROUND(I662*H662,2)</f>
        <v>0</v>
      </c>
      <c r="BL662" s="17" t="s">
        <v>157</v>
      </c>
      <c r="BM662" s="232" t="s">
        <v>754</v>
      </c>
    </row>
    <row r="663" s="2" customFormat="1">
      <c r="A663" s="38"/>
      <c r="B663" s="39"/>
      <c r="C663" s="40"/>
      <c r="D663" s="234" t="s">
        <v>159</v>
      </c>
      <c r="E663" s="40"/>
      <c r="F663" s="235" t="s">
        <v>753</v>
      </c>
      <c r="G663" s="40"/>
      <c r="H663" s="40"/>
      <c r="I663" s="236"/>
      <c r="J663" s="40"/>
      <c r="K663" s="40"/>
      <c r="L663" s="44"/>
      <c r="M663" s="237"/>
      <c r="N663" s="238"/>
      <c r="O663" s="92"/>
      <c r="P663" s="92"/>
      <c r="Q663" s="92"/>
      <c r="R663" s="92"/>
      <c r="S663" s="92"/>
      <c r="T663" s="93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159</v>
      </c>
      <c r="AU663" s="17" t="s">
        <v>83</v>
      </c>
    </row>
    <row r="664" s="2" customFormat="1" ht="16.5" customHeight="1">
      <c r="A664" s="38"/>
      <c r="B664" s="39"/>
      <c r="C664" s="272" t="s">
        <v>755</v>
      </c>
      <c r="D664" s="272" t="s">
        <v>387</v>
      </c>
      <c r="E664" s="273" t="s">
        <v>756</v>
      </c>
      <c r="F664" s="274" t="s">
        <v>757</v>
      </c>
      <c r="G664" s="275" t="s">
        <v>348</v>
      </c>
      <c r="H664" s="276">
        <v>1</v>
      </c>
      <c r="I664" s="277"/>
      <c r="J664" s="278">
        <f>ROUND(I664*H664,2)</f>
        <v>0</v>
      </c>
      <c r="K664" s="279"/>
      <c r="L664" s="280"/>
      <c r="M664" s="281" t="s">
        <v>1</v>
      </c>
      <c r="N664" s="282" t="s">
        <v>40</v>
      </c>
      <c r="O664" s="92"/>
      <c r="P664" s="230">
        <f>O664*H664</f>
        <v>0</v>
      </c>
      <c r="Q664" s="230">
        <v>0.069000000000000006</v>
      </c>
      <c r="R664" s="230">
        <f>Q664*H664</f>
        <v>0.069000000000000006</v>
      </c>
      <c r="S664" s="230">
        <v>0</v>
      </c>
      <c r="T664" s="231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32" t="s">
        <v>191</v>
      </c>
      <c r="AT664" s="232" t="s">
        <v>387</v>
      </c>
      <c r="AU664" s="232" t="s">
        <v>83</v>
      </c>
      <c r="AY664" s="17" t="s">
        <v>151</v>
      </c>
      <c r="BE664" s="233">
        <f>IF(N664="základní",J664,0)</f>
        <v>0</v>
      </c>
      <c r="BF664" s="233">
        <f>IF(N664="snížená",J664,0)</f>
        <v>0</v>
      </c>
      <c r="BG664" s="233">
        <f>IF(N664="zákl. přenesená",J664,0)</f>
        <v>0</v>
      </c>
      <c r="BH664" s="233">
        <f>IF(N664="sníž. přenesená",J664,0)</f>
        <v>0</v>
      </c>
      <c r="BI664" s="233">
        <f>IF(N664="nulová",J664,0)</f>
        <v>0</v>
      </c>
      <c r="BJ664" s="17" t="s">
        <v>157</v>
      </c>
      <c r="BK664" s="233">
        <f>ROUND(I664*H664,2)</f>
        <v>0</v>
      </c>
      <c r="BL664" s="17" t="s">
        <v>157</v>
      </c>
      <c r="BM664" s="232" t="s">
        <v>758</v>
      </c>
    </row>
    <row r="665" s="2" customFormat="1">
      <c r="A665" s="38"/>
      <c r="B665" s="39"/>
      <c r="C665" s="40"/>
      <c r="D665" s="234" t="s">
        <v>159</v>
      </c>
      <c r="E665" s="40"/>
      <c r="F665" s="235" t="s">
        <v>757</v>
      </c>
      <c r="G665" s="40"/>
      <c r="H665" s="40"/>
      <c r="I665" s="236"/>
      <c r="J665" s="40"/>
      <c r="K665" s="40"/>
      <c r="L665" s="44"/>
      <c r="M665" s="237"/>
      <c r="N665" s="238"/>
      <c r="O665" s="92"/>
      <c r="P665" s="92"/>
      <c r="Q665" s="92"/>
      <c r="R665" s="92"/>
      <c r="S665" s="92"/>
      <c r="T665" s="93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T665" s="17" t="s">
        <v>159</v>
      </c>
      <c r="AU665" s="17" t="s">
        <v>83</v>
      </c>
    </row>
    <row r="666" s="2" customFormat="1" ht="24.15" customHeight="1">
      <c r="A666" s="38"/>
      <c r="B666" s="39"/>
      <c r="C666" s="220" t="s">
        <v>759</v>
      </c>
      <c r="D666" s="220" t="s">
        <v>153</v>
      </c>
      <c r="E666" s="221" t="s">
        <v>760</v>
      </c>
      <c r="F666" s="222" t="s">
        <v>761</v>
      </c>
      <c r="G666" s="223" t="s">
        <v>348</v>
      </c>
      <c r="H666" s="224">
        <v>1</v>
      </c>
      <c r="I666" s="225"/>
      <c r="J666" s="226">
        <f>ROUND(I666*H666,2)</f>
        <v>0</v>
      </c>
      <c r="K666" s="227"/>
      <c r="L666" s="44"/>
      <c r="M666" s="228" t="s">
        <v>1</v>
      </c>
      <c r="N666" s="229" t="s">
        <v>40</v>
      </c>
      <c r="O666" s="92"/>
      <c r="P666" s="230">
        <f>O666*H666</f>
        <v>0</v>
      </c>
      <c r="Q666" s="230">
        <v>0.21734000000000001</v>
      </c>
      <c r="R666" s="230">
        <f>Q666*H666</f>
        <v>0.21734000000000001</v>
      </c>
      <c r="S666" s="230">
        <v>0</v>
      </c>
      <c r="T666" s="231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32" t="s">
        <v>157</v>
      </c>
      <c r="AT666" s="232" t="s">
        <v>153</v>
      </c>
      <c r="AU666" s="232" t="s">
        <v>83</v>
      </c>
      <c r="AY666" s="17" t="s">
        <v>151</v>
      </c>
      <c r="BE666" s="233">
        <f>IF(N666="základní",J666,0)</f>
        <v>0</v>
      </c>
      <c r="BF666" s="233">
        <f>IF(N666="snížená",J666,0)</f>
        <v>0</v>
      </c>
      <c r="BG666" s="233">
        <f>IF(N666="zákl. přenesená",J666,0)</f>
        <v>0</v>
      </c>
      <c r="BH666" s="233">
        <f>IF(N666="sníž. přenesená",J666,0)</f>
        <v>0</v>
      </c>
      <c r="BI666" s="233">
        <f>IF(N666="nulová",J666,0)</f>
        <v>0</v>
      </c>
      <c r="BJ666" s="17" t="s">
        <v>157</v>
      </c>
      <c r="BK666" s="233">
        <f>ROUND(I666*H666,2)</f>
        <v>0</v>
      </c>
      <c r="BL666" s="17" t="s">
        <v>157</v>
      </c>
      <c r="BM666" s="232" t="s">
        <v>762</v>
      </c>
    </row>
    <row r="667" s="2" customFormat="1">
      <c r="A667" s="38"/>
      <c r="B667" s="39"/>
      <c r="C667" s="40"/>
      <c r="D667" s="234" t="s">
        <v>159</v>
      </c>
      <c r="E667" s="40"/>
      <c r="F667" s="235" t="s">
        <v>761</v>
      </c>
      <c r="G667" s="40"/>
      <c r="H667" s="40"/>
      <c r="I667" s="236"/>
      <c r="J667" s="40"/>
      <c r="K667" s="40"/>
      <c r="L667" s="44"/>
      <c r="M667" s="237"/>
      <c r="N667" s="238"/>
      <c r="O667" s="92"/>
      <c r="P667" s="92"/>
      <c r="Q667" s="92"/>
      <c r="R667" s="92"/>
      <c r="S667" s="92"/>
      <c r="T667" s="93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159</v>
      </c>
      <c r="AU667" s="17" t="s">
        <v>83</v>
      </c>
    </row>
    <row r="668" s="2" customFormat="1" ht="24.15" customHeight="1">
      <c r="A668" s="38"/>
      <c r="B668" s="39"/>
      <c r="C668" s="272" t="s">
        <v>763</v>
      </c>
      <c r="D668" s="272" t="s">
        <v>387</v>
      </c>
      <c r="E668" s="273" t="s">
        <v>764</v>
      </c>
      <c r="F668" s="274" t="s">
        <v>765</v>
      </c>
      <c r="G668" s="275" t="s">
        <v>348</v>
      </c>
      <c r="H668" s="276">
        <v>1</v>
      </c>
      <c r="I668" s="277"/>
      <c r="J668" s="278">
        <f>ROUND(I668*H668,2)</f>
        <v>0</v>
      </c>
      <c r="K668" s="279"/>
      <c r="L668" s="280"/>
      <c r="M668" s="281" t="s">
        <v>1</v>
      </c>
      <c r="N668" s="282" t="s">
        <v>40</v>
      </c>
      <c r="O668" s="92"/>
      <c r="P668" s="230">
        <f>O668*H668</f>
        <v>0</v>
      </c>
      <c r="Q668" s="230">
        <v>0.050000000000000003</v>
      </c>
      <c r="R668" s="230">
        <f>Q668*H668</f>
        <v>0.050000000000000003</v>
      </c>
      <c r="S668" s="230">
        <v>0</v>
      </c>
      <c r="T668" s="231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32" t="s">
        <v>191</v>
      </c>
      <c r="AT668" s="232" t="s">
        <v>387</v>
      </c>
      <c r="AU668" s="232" t="s">
        <v>83</v>
      </c>
      <c r="AY668" s="17" t="s">
        <v>151</v>
      </c>
      <c r="BE668" s="233">
        <f>IF(N668="základní",J668,0)</f>
        <v>0</v>
      </c>
      <c r="BF668" s="233">
        <f>IF(N668="snížená",J668,0)</f>
        <v>0</v>
      </c>
      <c r="BG668" s="233">
        <f>IF(N668="zákl. přenesená",J668,0)</f>
        <v>0</v>
      </c>
      <c r="BH668" s="233">
        <f>IF(N668="sníž. přenesená",J668,0)</f>
        <v>0</v>
      </c>
      <c r="BI668" s="233">
        <f>IF(N668="nulová",J668,0)</f>
        <v>0</v>
      </c>
      <c r="BJ668" s="17" t="s">
        <v>157</v>
      </c>
      <c r="BK668" s="233">
        <f>ROUND(I668*H668,2)</f>
        <v>0</v>
      </c>
      <c r="BL668" s="17" t="s">
        <v>157</v>
      </c>
      <c r="BM668" s="232" t="s">
        <v>766</v>
      </c>
    </row>
    <row r="669" s="2" customFormat="1">
      <c r="A669" s="38"/>
      <c r="B669" s="39"/>
      <c r="C669" s="40"/>
      <c r="D669" s="234" t="s">
        <v>159</v>
      </c>
      <c r="E669" s="40"/>
      <c r="F669" s="235" t="s">
        <v>765</v>
      </c>
      <c r="G669" s="40"/>
      <c r="H669" s="40"/>
      <c r="I669" s="236"/>
      <c r="J669" s="40"/>
      <c r="K669" s="40"/>
      <c r="L669" s="44"/>
      <c r="M669" s="237"/>
      <c r="N669" s="238"/>
      <c r="O669" s="92"/>
      <c r="P669" s="92"/>
      <c r="Q669" s="92"/>
      <c r="R669" s="92"/>
      <c r="S669" s="92"/>
      <c r="T669" s="93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T669" s="17" t="s">
        <v>159</v>
      </c>
      <c r="AU669" s="17" t="s">
        <v>83</v>
      </c>
    </row>
    <row r="670" s="2" customFormat="1" ht="16.5" customHeight="1">
      <c r="A670" s="38"/>
      <c r="B670" s="39"/>
      <c r="C670" s="220" t="s">
        <v>767</v>
      </c>
      <c r="D670" s="220" t="s">
        <v>153</v>
      </c>
      <c r="E670" s="221" t="s">
        <v>768</v>
      </c>
      <c r="F670" s="222" t="s">
        <v>769</v>
      </c>
      <c r="G670" s="223" t="s">
        <v>184</v>
      </c>
      <c r="H670" s="224">
        <v>25</v>
      </c>
      <c r="I670" s="225"/>
      <c r="J670" s="226">
        <f>ROUND(I670*H670,2)</f>
        <v>0</v>
      </c>
      <c r="K670" s="227"/>
      <c r="L670" s="44"/>
      <c r="M670" s="228" t="s">
        <v>1</v>
      </c>
      <c r="N670" s="229" t="s">
        <v>40</v>
      </c>
      <c r="O670" s="92"/>
      <c r="P670" s="230">
        <f>O670*H670</f>
        <v>0</v>
      </c>
      <c r="Q670" s="230">
        <v>0.00019000000000000001</v>
      </c>
      <c r="R670" s="230">
        <f>Q670*H670</f>
        <v>0.0047499999999999999</v>
      </c>
      <c r="S670" s="230">
        <v>0</v>
      </c>
      <c r="T670" s="231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32" t="s">
        <v>157</v>
      </c>
      <c r="AT670" s="232" t="s">
        <v>153</v>
      </c>
      <c r="AU670" s="232" t="s">
        <v>83</v>
      </c>
      <c r="AY670" s="17" t="s">
        <v>151</v>
      </c>
      <c r="BE670" s="233">
        <f>IF(N670="základní",J670,0)</f>
        <v>0</v>
      </c>
      <c r="BF670" s="233">
        <f>IF(N670="snížená",J670,0)</f>
        <v>0</v>
      </c>
      <c r="BG670" s="233">
        <f>IF(N670="zákl. přenesená",J670,0)</f>
        <v>0</v>
      </c>
      <c r="BH670" s="233">
        <f>IF(N670="sníž. přenesená",J670,0)</f>
        <v>0</v>
      </c>
      <c r="BI670" s="233">
        <f>IF(N670="nulová",J670,0)</f>
        <v>0</v>
      </c>
      <c r="BJ670" s="17" t="s">
        <v>157</v>
      </c>
      <c r="BK670" s="233">
        <f>ROUND(I670*H670,2)</f>
        <v>0</v>
      </c>
      <c r="BL670" s="17" t="s">
        <v>157</v>
      </c>
      <c r="BM670" s="232" t="s">
        <v>770</v>
      </c>
    </row>
    <row r="671" s="2" customFormat="1">
      <c r="A671" s="38"/>
      <c r="B671" s="39"/>
      <c r="C671" s="40"/>
      <c r="D671" s="234" t="s">
        <v>159</v>
      </c>
      <c r="E671" s="40"/>
      <c r="F671" s="235" t="s">
        <v>769</v>
      </c>
      <c r="G671" s="40"/>
      <c r="H671" s="40"/>
      <c r="I671" s="236"/>
      <c r="J671" s="40"/>
      <c r="K671" s="40"/>
      <c r="L671" s="44"/>
      <c r="M671" s="237"/>
      <c r="N671" s="238"/>
      <c r="O671" s="92"/>
      <c r="P671" s="92"/>
      <c r="Q671" s="92"/>
      <c r="R671" s="92"/>
      <c r="S671" s="92"/>
      <c r="T671" s="93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T671" s="17" t="s">
        <v>159</v>
      </c>
      <c r="AU671" s="17" t="s">
        <v>83</v>
      </c>
    </row>
    <row r="672" s="2" customFormat="1" ht="21.75" customHeight="1">
      <c r="A672" s="38"/>
      <c r="B672" s="39"/>
      <c r="C672" s="220" t="s">
        <v>771</v>
      </c>
      <c r="D672" s="220" t="s">
        <v>153</v>
      </c>
      <c r="E672" s="221" t="s">
        <v>772</v>
      </c>
      <c r="F672" s="222" t="s">
        <v>773</v>
      </c>
      <c r="G672" s="223" t="s">
        <v>184</v>
      </c>
      <c r="H672" s="224">
        <v>25</v>
      </c>
      <c r="I672" s="225"/>
      <c r="J672" s="226">
        <f>ROUND(I672*H672,2)</f>
        <v>0</v>
      </c>
      <c r="K672" s="227"/>
      <c r="L672" s="44"/>
      <c r="M672" s="228" t="s">
        <v>1</v>
      </c>
      <c r="N672" s="229" t="s">
        <v>40</v>
      </c>
      <c r="O672" s="92"/>
      <c r="P672" s="230">
        <f>O672*H672</f>
        <v>0</v>
      </c>
      <c r="Q672" s="230">
        <v>0.00012999999999999999</v>
      </c>
      <c r="R672" s="230">
        <f>Q672*H672</f>
        <v>0.0032499999999999999</v>
      </c>
      <c r="S672" s="230">
        <v>0</v>
      </c>
      <c r="T672" s="231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32" t="s">
        <v>157</v>
      </c>
      <c r="AT672" s="232" t="s">
        <v>153</v>
      </c>
      <c r="AU672" s="232" t="s">
        <v>83</v>
      </c>
      <c r="AY672" s="17" t="s">
        <v>151</v>
      </c>
      <c r="BE672" s="233">
        <f>IF(N672="základní",J672,0)</f>
        <v>0</v>
      </c>
      <c r="BF672" s="233">
        <f>IF(N672="snížená",J672,0)</f>
        <v>0</v>
      </c>
      <c r="BG672" s="233">
        <f>IF(N672="zákl. přenesená",J672,0)</f>
        <v>0</v>
      </c>
      <c r="BH672" s="233">
        <f>IF(N672="sníž. přenesená",J672,0)</f>
        <v>0</v>
      </c>
      <c r="BI672" s="233">
        <f>IF(N672="nulová",J672,0)</f>
        <v>0</v>
      </c>
      <c r="BJ672" s="17" t="s">
        <v>157</v>
      </c>
      <c r="BK672" s="233">
        <f>ROUND(I672*H672,2)</f>
        <v>0</v>
      </c>
      <c r="BL672" s="17" t="s">
        <v>157</v>
      </c>
      <c r="BM672" s="232" t="s">
        <v>774</v>
      </c>
    </row>
    <row r="673" s="2" customFormat="1">
      <c r="A673" s="38"/>
      <c r="B673" s="39"/>
      <c r="C673" s="40"/>
      <c r="D673" s="234" t="s">
        <v>159</v>
      </c>
      <c r="E673" s="40"/>
      <c r="F673" s="235" t="s">
        <v>773</v>
      </c>
      <c r="G673" s="40"/>
      <c r="H673" s="40"/>
      <c r="I673" s="236"/>
      <c r="J673" s="40"/>
      <c r="K673" s="40"/>
      <c r="L673" s="44"/>
      <c r="M673" s="237"/>
      <c r="N673" s="238"/>
      <c r="O673" s="92"/>
      <c r="P673" s="92"/>
      <c r="Q673" s="92"/>
      <c r="R673" s="92"/>
      <c r="S673" s="92"/>
      <c r="T673" s="93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T673" s="17" t="s">
        <v>159</v>
      </c>
      <c r="AU673" s="17" t="s">
        <v>83</v>
      </c>
    </row>
    <row r="674" s="12" customFormat="1" ht="22.8" customHeight="1">
      <c r="A674" s="12"/>
      <c r="B674" s="204"/>
      <c r="C674" s="205"/>
      <c r="D674" s="206" t="s">
        <v>72</v>
      </c>
      <c r="E674" s="218" t="s">
        <v>200</v>
      </c>
      <c r="F674" s="218" t="s">
        <v>775</v>
      </c>
      <c r="G674" s="205"/>
      <c r="H674" s="205"/>
      <c r="I674" s="208"/>
      <c r="J674" s="219">
        <f>BK674</f>
        <v>0</v>
      </c>
      <c r="K674" s="205"/>
      <c r="L674" s="210"/>
      <c r="M674" s="211"/>
      <c r="N674" s="212"/>
      <c r="O674" s="212"/>
      <c r="P674" s="213">
        <f>SUM(P675:P928)</f>
        <v>0</v>
      </c>
      <c r="Q674" s="212"/>
      <c r="R674" s="213">
        <f>SUM(R675:R928)</f>
        <v>10.39672508</v>
      </c>
      <c r="S674" s="212"/>
      <c r="T674" s="214">
        <f>SUM(T675:T928)</f>
        <v>62.411689999999993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15" t="s">
        <v>81</v>
      </c>
      <c r="AT674" s="216" t="s">
        <v>72</v>
      </c>
      <c r="AU674" s="216" t="s">
        <v>81</v>
      </c>
      <c r="AY674" s="215" t="s">
        <v>151</v>
      </c>
      <c r="BK674" s="217">
        <f>SUM(BK675:BK928)</f>
        <v>0</v>
      </c>
    </row>
    <row r="675" s="2" customFormat="1" ht="24.15" customHeight="1">
      <c r="A675" s="38"/>
      <c r="B675" s="39"/>
      <c r="C675" s="220" t="s">
        <v>776</v>
      </c>
      <c r="D675" s="220" t="s">
        <v>153</v>
      </c>
      <c r="E675" s="221" t="s">
        <v>777</v>
      </c>
      <c r="F675" s="222" t="s">
        <v>778</v>
      </c>
      <c r="G675" s="223" t="s">
        <v>184</v>
      </c>
      <c r="H675" s="224">
        <v>69.859999999999999</v>
      </c>
      <c r="I675" s="225"/>
      <c r="J675" s="226">
        <f>ROUND(I675*H675,2)</f>
        <v>0</v>
      </c>
      <c r="K675" s="227"/>
      <c r="L675" s="44"/>
      <c r="M675" s="228" t="s">
        <v>1</v>
      </c>
      <c r="N675" s="229" t="s">
        <v>40</v>
      </c>
      <c r="O675" s="92"/>
      <c r="P675" s="230">
        <f>O675*H675</f>
        <v>0</v>
      </c>
      <c r="Q675" s="230">
        <v>0.10095</v>
      </c>
      <c r="R675" s="230">
        <f>Q675*H675</f>
        <v>7.0523669999999994</v>
      </c>
      <c r="S675" s="230">
        <v>0</v>
      </c>
      <c r="T675" s="231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32" t="s">
        <v>157</v>
      </c>
      <c r="AT675" s="232" t="s">
        <v>153</v>
      </c>
      <c r="AU675" s="232" t="s">
        <v>83</v>
      </c>
      <c r="AY675" s="17" t="s">
        <v>151</v>
      </c>
      <c r="BE675" s="233">
        <f>IF(N675="základní",J675,0)</f>
        <v>0</v>
      </c>
      <c r="BF675" s="233">
        <f>IF(N675="snížená",J675,0)</f>
        <v>0</v>
      </c>
      <c r="BG675" s="233">
        <f>IF(N675="zákl. přenesená",J675,0)</f>
        <v>0</v>
      </c>
      <c r="BH675" s="233">
        <f>IF(N675="sníž. přenesená",J675,0)</f>
        <v>0</v>
      </c>
      <c r="BI675" s="233">
        <f>IF(N675="nulová",J675,0)</f>
        <v>0</v>
      </c>
      <c r="BJ675" s="17" t="s">
        <v>157</v>
      </c>
      <c r="BK675" s="233">
        <f>ROUND(I675*H675,2)</f>
        <v>0</v>
      </c>
      <c r="BL675" s="17" t="s">
        <v>157</v>
      </c>
      <c r="BM675" s="232" t="s">
        <v>779</v>
      </c>
    </row>
    <row r="676" s="2" customFormat="1">
      <c r="A676" s="38"/>
      <c r="B676" s="39"/>
      <c r="C676" s="40"/>
      <c r="D676" s="234" t="s">
        <v>159</v>
      </c>
      <c r="E676" s="40"/>
      <c r="F676" s="235" t="s">
        <v>778</v>
      </c>
      <c r="G676" s="40"/>
      <c r="H676" s="40"/>
      <c r="I676" s="236"/>
      <c r="J676" s="40"/>
      <c r="K676" s="40"/>
      <c r="L676" s="44"/>
      <c r="M676" s="237"/>
      <c r="N676" s="238"/>
      <c r="O676" s="92"/>
      <c r="P676" s="92"/>
      <c r="Q676" s="92"/>
      <c r="R676" s="92"/>
      <c r="S676" s="92"/>
      <c r="T676" s="93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T676" s="17" t="s">
        <v>159</v>
      </c>
      <c r="AU676" s="17" t="s">
        <v>83</v>
      </c>
    </row>
    <row r="677" s="13" customFormat="1">
      <c r="A677" s="13"/>
      <c r="B677" s="239"/>
      <c r="C677" s="240"/>
      <c r="D677" s="234" t="s">
        <v>160</v>
      </c>
      <c r="E677" s="241" t="s">
        <v>1</v>
      </c>
      <c r="F677" s="242" t="s">
        <v>780</v>
      </c>
      <c r="G677" s="240"/>
      <c r="H677" s="243">
        <v>69.859999999999999</v>
      </c>
      <c r="I677" s="244"/>
      <c r="J677" s="240"/>
      <c r="K677" s="240"/>
      <c r="L677" s="245"/>
      <c r="M677" s="246"/>
      <c r="N677" s="247"/>
      <c r="O677" s="247"/>
      <c r="P677" s="247"/>
      <c r="Q677" s="247"/>
      <c r="R677" s="247"/>
      <c r="S677" s="247"/>
      <c r="T677" s="24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9" t="s">
        <v>160</v>
      </c>
      <c r="AU677" s="249" t="s">
        <v>83</v>
      </c>
      <c r="AV677" s="13" t="s">
        <v>83</v>
      </c>
      <c r="AW677" s="13" t="s">
        <v>30</v>
      </c>
      <c r="AX677" s="13" t="s">
        <v>73</v>
      </c>
      <c r="AY677" s="249" t="s">
        <v>151</v>
      </c>
    </row>
    <row r="678" s="14" customFormat="1">
      <c r="A678" s="14"/>
      <c r="B678" s="250"/>
      <c r="C678" s="251"/>
      <c r="D678" s="234" t="s">
        <v>160</v>
      </c>
      <c r="E678" s="252" t="s">
        <v>1</v>
      </c>
      <c r="F678" s="253" t="s">
        <v>162</v>
      </c>
      <c r="G678" s="251"/>
      <c r="H678" s="254">
        <v>69.859999999999999</v>
      </c>
      <c r="I678" s="255"/>
      <c r="J678" s="251"/>
      <c r="K678" s="251"/>
      <c r="L678" s="256"/>
      <c r="M678" s="257"/>
      <c r="N678" s="258"/>
      <c r="O678" s="258"/>
      <c r="P678" s="258"/>
      <c r="Q678" s="258"/>
      <c r="R678" s="258"/>
      <c r="S678" s="258"/>
      <c r="T678" s="25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0" t="s">
        <v>160</v>
      </c>
      <c r="AU678" s="260" t="s">
        <v>83</v>
      </c>
      <c r="AV678" s="14" t="s">
        <v>157</v>
      </c>
      <c r="AW678" s="14" t="s">
        <v>30</v>
      </c>
      <c r="AX678" s="14" t="s">
        <v>81</v>
      </c>
      <c r="AY678" s="260" t="s">
        <v>151</v>
      </c>
    </row>
    <row r="679" s="2" customFormat="1" ht="16.5" customHeight="1">
      <c r="A679" s="38"/>
      <c r="B679" s="39"/>
      <c r="C679" s="272" t="s">
        <v>781</v>
      </c>
      <c r="D679" s="272" t="s">
        <v>387</v>
      </c>
      <c r="E679" s="273" t="s">
        <v>782</v>
      </c>
      <c r="F679" s="274" t="s">
        <v>783</v>
      </c>
      <c r="G679" s="275" t="s">
        <v>184</v>
      </c>
      <c r="H679" s="276">
        <v>69.859999999999999</v>
      </c>
      <c r="I679" s="277"/>
      <c r="J679" s="278">
        <f>ROUND(I679*H679,2)</f>
        <v>0</v>
      </c>
      <c r="K679" s="279"/>
      <c r="L679" s="280"/>
      <c r="M679" s="281" t="s">
        <v>1</v>
      </c>
      <c r="N679" s="282" t="s">
        <v>40</v>
      </c>
      <c r="O679" s="92"/>
      <c r="P679" s="230">
        <f>O679*H679</f>
        <v>0</v>
      </c>
      <c r="Q679" s="230">
        <v>0.028000000000000001</v>
      </c>
      <c r="R679" s="230">
        <f>Q679*H679</f>
        <v>1.95608</v>
      </c>
      <c r="S679" s="230">
        <v>0</v>
      </c>
      <c r="T679" s="231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32" t="s">
        <v>191</v>
      </c>
      <c r="AT679" s="232" t="s">
        <v>387</v>
      </c>
      <c r="AU679" s="232" t="s">
        <v>83</v>
      </c>
      <c r="AY679" s="17" t="s">
        <v>151</v>
      </c>
      <c r="BE679" s="233">
        <f>IF(N679="základní",J679,0)</f>
        <v>0</v>
      </c>
      <c r="BF679" s="233">
        <f>IF(N679="snížená",J679,0)</f>
        <v>0</v>
      </c>
      <c r="BG679" s="233">
        <f>IF(N679="zákl. přenesená",J679,0)</f>
        <v>0</v>
      </c>
      <c r="BH679" s="233">
        <f>IF(N679="sníž. přenesená",J679,0)</f>
        <v>0</v>
      </c>
      <c r="BI679" s="233">
        <f>IF(N679="nulová",J679,0)</f>
        <v>0</v>
      </c>
      <c r="BJ679" s="17" t="s">
        <v>157</v>
      </c>
      <c r="BK679" s="233">
        <f>ROUND(I679*H679,2)</f>
        <v>0</v>
      </c>
      <c r="BL679" s="17" t="s">
        <v>157</v>
      </c>
      <c r="BM679" s="232" t="s">
        <v>784</v>
      </c>
    </row>
    <row r="680" s="2" customFormat="1">
      <c r="A680" s="38"/>
      <c r="B680" s="39"/>
      <c r="C680" s="40"/>
      <c r="D680" s="234" t="s">
        <v>159</v>
      </c>
      <c r="E680" s="40"/>
      <c r="F680" s="235" t="s">
        <v>783</v>
      </c>
      <c r="G680" s="40"/>
      <c r="H680" s="40"/>
      <c r="I680" s="236"/>
      <c r="J680" s="40"/>
      <c r="K680" s="40"/>
      <c r="L680" s="44"/>
      <c r="M680" s="237"/>
      <c r="N680" s="238"/>
      <c r="O680" s="92"/>
      <c r="P680" s="92"/>
      <c r="Q680" s="92"/>
      <c r="R680" s="92"/>
      <c r="S680" s="92"/>
      <c r="T680" s="93"/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T680" s="17" t="s">
        <v>159</v>
      </c>
      <c r="AU680" s="17" t="s">
        <v>83</v>
      </c>
    </row>
    <row r="681" s="2" customFormat="1" ht="24.15" customHeight="1">
      <c r="A681" s="38"/>
      <c r="B681" s="39"/>
      <c r="C681" s="220" t="s">
        <v>785</v>
      </c>
      <c r="D681" s="220" t="s">
        <v>153</v>
      </c>
      <c r="E681" s="221" t="s">
        <v>786</v>
      </c>
      <c r="F681" s="222" t="s">
        <v>787</v>
      </c>
      <c r="G681" s="223" t="s">
        <v>348</v>
      </c>
      <c r="H681" s="224">
        <v>1</v>
      </c>
      <c r="I681" s="225"/>
      <c r="J681" s="226">
        <f>ROUND(I681*H681,2)</f>
        <v>0</v>
      </c>
      <c r="K681" s="227"/>
      <c r="L681" s="44"/>
      <c r="M681" s="228" t="s">
        <v>1</v>
      </c>
      <c r="N681" s="229" t="s">
        <v>40</v>
      </c>
      <c r="O681" s="92"/>
      <c r="P681" s="230">
        <f>O681*H681</f>
        <v>0</v>
      </c>
      <c r="Q681" s="230">
        <v>0.00080000000000000004</v>
      </c>
      <c r="R681" s="230">
        <f>Q681*H681</f>
        <v>0.00080000000000000004</v>
      </c>
      <c r="S681" s="230">
        <v>0</v>
      </c>
      <c r="T681" s="231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32" t="s">
        <v>157</v>
      </c>
      <c r="AT681" s="232" t="s">
        <v>153</v>
      </c>
      <c r="AU681" s="232" t="s">
        <v>83</v>
      </c>
      <c r="AY681" s="17" t="s">
        <v>151</v>
      </c>
      <c r="BE681" s="233">
        <f>IF(N681="základní",J681,0)</f>
        <v>0</v>
      </c>
      <c r="BF681" s="233">
        <f>IF(N681="snížená",J681,0)</f>
        <v>0</v>
      </c>
      <c r="BG681" s="233">
        <f>IF(N681="zákl. přenesená",J681,0)</f>
        <v>0</v>
      </c>
      <c r="BH681" s="233">
        <f>IF(N681="sníž. přenesená",J681,0)</f>
        <v>0</v>
      </c>
      <c r="BI681" s="233">
        <f>IF(N681="nulová",J681,0)</f>
        <v>0</v>
      </c>
      <c r="BJ681" s="17" t="s">
        <v>157</v>
      </c>
      <c r="BK681" s="233">
        <f>ROUND(I681*H681,2)</f>
        <v>0</v>
      </c>
      <c r="BL681" s="17" t="s">
        <v>157</v>
      </c>
      <c r="BM681" s="232" t="s">
        <v>788</v>
      </c>
    </row>
    <row r="682" s="2" customFormat="1">
      <c r="A682" s="38"/>
      <c r="B682" s="39"/>
      <c r="C682" s="40"/>
      <c r="D682" s="234" t="s">
        <v>159</v>
      </c>
      <c r="E682" s="40"/>
      <c r="F682" s="235" t="s">
        <v>787</v>
      </c>
      <c r="G682" s="40"/>
      <c r="H682" s="40"/>
      <c r="I682" s="236"/>
      <c r="J682" s="40"/>
      <c r="K682" s="40"/>
      <c r="L682" s="44"/>
      <c r="M682" s="237"/>
      <c r="N682" s="238"/>
      <c r="O682" s="92"/>
      <c r="P682" s="92"/>
      <c r="Q682" s="92"/>
      <c r="R682" s="92"/>
      <c r="S682" s="92"/>
      <c r="T682" s="93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T682" s="17" t="s">
        <v>159</v>
      </c>
      <c r="AU682" s="17" t="s">
        <v>83</v>
      </c>
    </row>
    <row r="683" s="2" customFormat="1" ht="24.15" customHeight="1">
      <c r="A683" s="38"/>
      <c r="B683" s="39"/>
      <c r="C683" s="220" t="s">
        <v>789</v>
      </c>
      <c r="D683" s="220" t="s">
        <v>153</v>
      </c>
      <c r="E683" s="221" t="s">
        <v>790</v>
      </c>
      <c r="F683" s="222" t="s">
        <v>791</v>
      </c>
      <c r="G683" s="223" t="s">
        <v>348</v>
      </c>
      <c r="H683" s="224">
        <v>3</v>
      </c>
      <c r="I683" s="225"/>
      <c r="J683" s="226">
        <f>ROUND(I683*H683,2)</f>
        <v>0</v>
      </c>
      <c r="K683" s="227"/>
      <c r="L683" s="44"/>
      <c r="M683" s="228" t="s">
        <v>1</v>
      </c>
      <c r="N683" s="229" t="s">
        <v>40</v>
      </c>
      <c r="O683" s="92"/>
      <c r="P683" s="230">
        <f>O683*H683</f>
        <v>0</v>
      </c>
      <c r="Q683" s="230">
        <v>0.001</v>
      </c>
      <c r="R683" s="230">
        <f>Q683*H683</f>
        <v>0.0030000000000000001</v>
      </c>
      <c r="S683" s="230">
        <v>0</v>
      </c>
      <c r="T683" s="231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32" t="s">
        <v>157</v>
      </c>
      <c r="AT683" s="232" t="s">
        <v>153</v>
      </c>
      <c r="AU683" s="232" t="s">
        <v>83</v>
      </c>
      <c r="AY683" s="17" t="s">
        <v>151</v>
      </c>
      <c r="BE683" s="233">
        <f>IF(N683="základní",J683,0)</f>
        <v>0</v>
      </c>
      <c r="BF683" s="233">
        <f>IF(N683="snížená",J683,0)</f>
        <v>0</v>
      </c>
      <c r="BG683" s="233">
        <f>IF(N683="zákl. přenesená",J683,0)</f>
        <v>0</v>
      </c>
      <c r="BH683" s="233">
        <f>IF(N683="sníž. přenesená",J683,0)</f>
        <v>0</v>
      </c>
      <c r="BI683" s="233">
        <f>IF(N683="nulová",J683,0)</f>
        <v>0</v>
      </c>
      <c r="BJ683" s="17" t="s">
        <v>157</v>
      </c>
      <c r="BK683" s="233">
        <f>ROUND(I683*H683,2)</f>
        <v>0</v>
      </c>
      <c r="BL683" s="17" t="s">
        <v>157</v>
      </c>
      <c r="BM683" s="232" t="s">
        <v>792</v>
      </c>
    </row>
    <row r="684" s="2" customFormat="1">
      <c r="A684" s="38"/>
      <c r="B684" s="39"/>
      <c r="C684" s="40"/>
      <c r="D684" s="234" t="s">
        <v>159</v>
      </c>
      <c r="E684" s="40"/>
      <c r="F684" s="235" t="s">
        <v>791</v>
      </c>
      <c r="G684" s="40"/>
      <c r="H684" s="40"/>
      <c r="I684" s="236"/>
      <c r="J684" s="40"/>
      <c r="K684" s="40"/>
      <c r="L684" s="44"/>
      <c r="M684" s="237"/>
      <c r="N684" s="238"/>
      <c r="O684" s="92"/>
      <c r="P684" s="92"/>
      <c r="Q684" s="92"/>
      <c r="R684" s="92"/>
      <c r="S684" s="92"/>
      <c r="T684" s="93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T684" s="17" t="s">
        <v>159</v>
      </c>
      <c r="AU684" s="17" t="s">
        <v>83</v>
      </c>
    </row>
    <row r="685" s="2" customFormat="1" ht="24.15" customHeight="1">
      <c r="A685" s="38"/>
      <c r="B685" s="39"/>
      <c r="C685" s="220" t="s">
        <v>793</v>
      </c>
      <c r="D685" s="220" t="s">
        <v>153</v>
      </c>
      <c r="E685" s="221" t="s">
        <v>794</v>
      </c>
      <c r="F685" s="222" t="s">
        <v>795</v>
      </c>
      <c r="G685" s="223" t="s">
        <v>348</v>
      </c>
      <c r="H685" s="224">
        <v>3</v>
      </c>
      <c r="I685" s="225"/>
      <c r="J685" s="226">
        <f>ROUND(I685*H685,2)</f>
        <v>0</v>
      </c>
      <c r="K685" s="227"/>
      <c r="L685" s="44"/>
      <c r="M685" s="228" t="s">
        <v>1</v>
      </c>
      <c r="N685" s="229" t="s">
        <v>40</v>
      </c>
      <c r="O685" s="92"/>
      <c r="P685" s="230">
        <f>O685*H685</f>
        <v>0</v>
      </c>
      <c r="Q685" s="230">
        <v>0.00080000000000000004</v>
      </c>
      <c r="R685" s="230">
        <f>Q685*H685</f>
        <v>0.0024000000000000002</v>
      </c>
      <c r="S685" s="230">
        <v>0</v>
      </c>
      <c r="T685" s="231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32" t="s">
        <v>157</v>
      </c>
      <c r="AT685" s="232" t="s">
        <v>153</v>
      </c>
      <c r="AU685" s="232" t="s">
        <v>83</v>
      </c>
      <c r="AY685" s="17" t="s">
        <v>151</v>
      </c>
      <c r="BE685" s="233">
        <f>IF(N685="základní",J685,0)</f>
        <v>0</v>
      </c>
      <c r="BF685" s="233">
        <f>IF(N685="snížená",J685,0)</f>
        <v>0</v>
      </c>
      <c r="BG685" s="233">
        <f>IF(N685="zákl. přenesená",J685,0)</f>
        <v>0</v>
      </c>
      <c r="BH685" s="233">
        <f>IF(N685="sníž. přenesená",J685,0)</f>
        <v>0</v>
      </c>
      <c r="BI685" s="233">
        <f>IF(N685="nulová",J685,0)</f>
        <v>0</v>
      </c>
      <c r="BJ685" s="17" t="s">
        <v>157</v>
      </c>
      <c r="BK685" s="233">
        <f>ROUND(I685*H685,2)</f>
        <v>0</v>
      </c>
      <c r="BL685" s="17" t="s">
        <v>157</v>
      </c>
      <c r="BM685" s="232" t="s">
        <v>796</v>
      </c>
    </row>
    <row r="686" s="2" customFormat="1">
      <c r="A686" s="38"/>
      <c r="B686" s="39"/>
      <c r="C686" s="40"/>
      <c r="D686" s="234" t="s">
        <v>159</v>
      </c>
      <c r="E686" s="40"/>
      <c r="F686" s="235" t="s">
        <v>795</v>
      </c>
      <c r="G686" s="40"/>
      <c r="H686" s="40"/>
      <c r="I686" s="236"/>
      <c r="J686" s="40"/>
      <c r="K686" s="40"/>
      <c r="L686" s="44"/>
      <c r="M686" s="237"/>
      <c r="N686" s="238"/>
      <c r="O686" s="92"/>
      <c r="P686" s="92"/>
      <c r="Q686" s="92"/>
      <c r="R686" s="92"/>
      <c r="S686" s="92"/>
      <c r="T686" s="93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T686" s="17" t="s">
        <v>159</v>
      </c>
      <c r="AU686" s="17" t="s">
        <v>83</v>
      </c>
    </row>
    <row r="687" s="2" customFormat="1" ht="33" customHeight="1">
      <c r="A687" s="38"/>
      <c r="B687" s="39"/>
      <c r="C687" s="220" t="s">
        <v>797</v>
      </c>
      <c r="D687" s="220" t="s">
        <v>153</v>
      </c>
      <c r="E687" s="221" t="s">
        <v>798</v>
      </c>
      <c r="F687" s="222" t="s">
        <v>799</v>
      </c>
      <c r="G687" s="223" t="s">
        <v>156</v>
      </c>
      <c r="H687" s="224">
        <v>260</v>
      </c>
      <c r="I687" s="225"/>
      <c r="J687" s="226">
        <f>ROUND(I687*H687,2)</f>
        <v>0</v>
      </c>
      <c r="K687" s="227"/>
      <c r="L687" s="44"/>
      <c r="M687" s="228" t="s">
        <v>1</v>
      </c>
      <c r="N687" s="229" t="s">
        <v>40</v>
      </c>
      <c r="O687" s="92"/>
      <c r="P687" s="230">
        <f>O687*H687</f>
        <v>0</v>
      </c>
      <c r="Q687" s="230">
        <v>0</v>
      </c>
      <c r="R687" s="230">
        <f>Q687*H687</f>
        <v>0</v>
      </c>
      <c r="S687" s="230">
        <v>0</v>
      </c>
      <c r="T687" s="231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32" t="s">
        <v>157</v>
      </c>
      <c r="AT687" s="232" t="s">
        <v>153</v>
      </c>
      <c r="AU687" s="232" t="s">
        <v>83</v>
      </c>
      <c r="AY687" s="17" t="s">
        <v>151</v>
      </c>
      <c r="BE687" s="233">
        <f>IF(N687="základní",J687,0)</f>
        <v>0</v>
      </c>
      <c r="BF687" s="233">
        <f>IF(N687="snížená",J687,0)</f>
        <v>0</v>
      </c>
      <c r="BG687" s="233">
        <f>IF(N687="zákl. přenesená",J687,0)</f>
        <v>0</v>
      </c>
      <c r="BH687" s="233">
        <f>IF(N687="sníž. přenesená",J687,0)</f>
        <v>0</v>
      </c>
      <c r="BI687" s="233">
        <f>IF(N687="nulová",J687,0)</f>
        <v>0</v>
      </c>
      <c r="BJ687" s="17" t="s">
        <v>157</v>
      </c>
      <c r="BK687" s="233">
        <f>ROUND(I687*H687,2)</f>
        <v>0</v>
      </c>
      <c r="BL687" s="17" t="s">
        <v>157</v>
      </c>
      <c r="BM687" s="232" t="s">
        <v>800</v>
      </c>
    </row>
    <row r="688" s="2" customFormat="1">
      <c r="A688" s="38"/>
      <c r="B688" s="39"/>
      <c r="C688" s="40"/>
      <c r="D688" s="234" t="s">
        <v>159</v>
      </c>
      <c r="E688" s="40"/>
      <c r="F688" s="235" t="s">
        <v>799</v>
      </c>
      <c r="G688" s="40"/>
      <c r="H688" s="40"/>
      <c r="I688" s="236"/>
      <c r="J688" s="40"/>
      <c r="K688" s="40"/>
      <c r="L688" s="44"/>
      <c r="M688" s="237"/>
      <c r="N688" s="238"/>
      <c r="O688" s="92"/>
      <c r="P688" s="92"/>
      <c r="Q688" s="92"/>
      <c r="R688" s="92"/>
      <c r="S688" s="92"/>
      <c r="T688" s="93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T688" s="17" t="s">
        <v>159</v>
      </c>
      <c r="AU688" s="17" t="s">
        <v>83</v>
      </c>
    </row>
    <row r="689" s="13" customFormat="1">
      <c r="A689" s="13"/>
      <c r="B689" s="239"/>
      <c r="C689" s="240"/>
      <c r="D689" s="234" t="s">
        <v>160</v>
      </c>
      <c r="E689" s="241" t="s">
        <v>1</v>
      </c>
      <c r="F689" s="242" t="s">
        <v>801</v>
      </c>
      <c r="G689" s="240"/>
      <c r="H689" s="243">
        <v>260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9" t="s">
        <v>160</v>
      </c>
      <c r="AU689" s="249" t="s">
        <v>83</v>
      </c>
      <c r="AV689" s="13" t="s">
        <v>83</v>
      </c>
      <c r="AW689" s="13" t="s">
        <v>30</v>
      </c>
      <c r="AX689" s="13" t="s">
        <v>73</v>
      </c>
      <c r="AY689" s="249" t="s">
        <v>151</v>
      </c>
    </row>
    <row r="690" s="14" customFormat="1">
      <c r="A690" s="14"/>
      <c r="B690" s="250"/>
      <c r="C690" s="251"/>
      <c r="D690" s="234" t="s">
        <v>160</v>
      </c>
      <c r="E690" s="252" t="s">
        <v>1</v>
      </c>
      <c r="F690" s="253" t="s">
        <v>162</v>
      </c>
      <c r="G690" s="251"/>
      <c r="H690" s="254">
        <v>260</v>
      </c>
      <c r="I690" s="255"/>
      <c r="J690" s="251"/>
      <c r="K690" s="251"/>
      <c r="L690" s="256"/>
      <c r="M690" s="257"/>
      <c r="N690" s="258"/>
      <c r="O690" s="258"/>
      <c r="P690" s="258"/>
      <c r="Q690" s="258"/>
      <c r="R690" s="258"/>
      <c r="S690" s="258"/>
      <c r="T690" s="25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0" t="s">
        <v>160</v>
      </c>
      <c r="AU690" s="260" t="s">
        <v>83</v>
      </c>
      <c r="AV690" s="14" t="s">
        <v>157</v>
      </c>
      <c r="AW690" s="14" t="s">
        <v>30</v>
      </c>
      <c r="AX690" s="14" t="s">
        <v>81</v>
      </c>
      <c r="AY690" s="260" t="s">
        <v>151</v>
      </c>
    </row>
    <row r="691" s="2" customFormat="1" ht="33" customHeight="1">
      <c r="A691" s="38"/>
      <c r="B691" s="39"/>
      <c r="C691" s="220" t="s">
        <v>802</v>
      </c>
      <c r="D691" s="220" t="s">
        <v>153</v>
      </c>
      <c r="E691" s="221" t="s">
        <v>803</v>
      </c>
      <c r="F691" s="222" t="s">
        <v>804</v>
      </c>
      <c r="G691" s="223" t="s">
        <v>156</v>
      </c>
      <c r="H691" s="224">
        <v>15600</v>
      </c>
      <c r="I691" s="225"/>
      <c r="J691" s="226">
        <f>ROUND(I691*H691,2)</f>
        <v>0</v>
      </c>
      <c r="K691" s="227"/>
      <c r="L691" s="44"/>
      <c r="M691" s="228" t="s">
        <v>1</v>
      </c>
      <c r="N691" s="229" t="s">
        <v>40</v>
      </c>
      <c r="O691" s="92"/>
      <c r="P691" s="230">
        <f>O691*H691</f>
        <v>0</v>
      </c>
      <c r="Q691" s="230">
        <v>0</v>
      </c>
      <c r="R691" s="230">
        <f>Q691*H691</f>
        <v>0</v>
      </c>
      <c r="S691" s="230">
        <v>0</v>
      </c>
      <c r="T691" s="231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32" t="s">
        <v>157</v>
      </c>
      <c r="AT691" s="232" t="s">
        <v>153</v>
      </c>
      <c r="AU691" s="232" t="s">
        <v>83</v>
      </c>
      <c r="AY691" s="17" t="s">
        <v>151</v>
      </c>
      <c r="BE691" s="233">
        <f>IF(N691="základní",J691,0)</f>
        <v>0</v>
      </c>
      <c r="BF691" s="233">
        <f>IF(N691="snížená",J691,0)</f>
        <v>0</v>
      </c>
      <c r="BG691" s="233">
        <f>IF(N691="zákl. přenesená",J691,0)</f>
        <v>0</v>
      </c>
      <c r="BH691" s="233">
        <f>IF(N691="sníž. přenesená",J691,0)</f>
        <v>0</v>
      </c>
      <c r="BI691" s="233">
        <f>IF(N691="nulová",J691,0)</f>
        <v>0</v>
      </c>
      <c r="BJ691" s="17" t="s">
        <v>157</v>
      </c>
      <c r="BK691" s="233">
        <f>ROUND(I691*H691,2)</f>
        <v>0</v>
      </c>
      <c r="BL691" s="17" t="s">
        <v>157</v>
      </c>
      <c r="BM691" s="232" t="s">
        <v>805</v>
      </c>
    </row>
    <row r="692" s="2" customFormat="1">
      <c r="A692" s="38"/>
      <c r="B692" s="39"/>
      <c r="C692" s="40"/>
      <c r="D692" s="234" t="s">
        <v>159</v>
      </c>
      <c r="E692" s="40"/>
      <c r="F692" s="235" t="s">
        <v>804</v>
      </c>
      <c r="G692" s="40"/>
      <c r="H692" s="40"/>
      <c r="I692" s="236"/>
      <c r="J692" s="40"/>
      <c r="K692" s="40"/>
      <c r="L692" s="44"/>
      <c r="M692" s="237"/>
      <c r="N692" s="238"/>
      <c r="O692" s="92"/>
      <c r="P692" s="92"/>
      <c r="Q692" s="92"/>
      <c r="R692" s="92"/>
      <c r="S692" s="92"/>
      <c r="T692" s="93"/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T692" s="17" t="s">
        <v>159</v>
      </c>
      <c r="AU692" s="17" t="s">
        <v>83</v>
      </c>
    </row>
    <row r="693" s="13" customFormat="1">
      <c r="A693" s="13"/>
      <c r="B693" s="239"/>
      <c r="C693" s="240"/>
      <c r="D693" s="234" t="s">
        <v>160</v>
      </c>
      <c r="E693" s="241" t="s">
        <v>1</v>
      </c>
      <c r="F693" s="242" t="s">
        <v>806</v>
      </c>
      <c r="G693" s="240"/>
      <c r="H693" s="243">
        <v>15600</v>
      </c>
      <c r="I693" s="244"/>
      <c r="J693" s="240"/>
      <c r="K693" s="240"/>
      <c r="L693" s="245"/>
      <c r="M693" s="246"/>
      <c r="N693" s="247"/>
      <c r="O693" s="247"/>
      <c r="P693" s="247"/>
      <c r="Q693" s="247"/>
      <c r="R693" s="247"/>
      <c r="S693" s="247"/>
      <c r="T693" s="24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9" t="s">
        <v>160</v>
      </c>
      <c r="AU693" s="249" t="s">
        <v>83</v>
      </c>
      <c r="AV693" s="13" t="s">
        <v>83</v>
      </c>
      <c r="AW693" s="13" t="s">
        <v>30</v>
      </c>
      <c r="AX693" s="13" t="s">
        <v>73</v>
      </c>
      <c r="AY693" s="249" t="s">
        <v>151</v>
      </c>
    </row>
    <row r="694" s="14" customFormat="1">
      <c r="A694" s="14"/>
      <c r="B694" s="250"/>
      <c r="C694" s="251"/>
      <c r="D694" s="234" t="s">
        <v>160</v>
      </c>
      <c r="E694" s="252" t="s">
        <v>1</v>
      </c>
      <c r="F694" s="253" t="s">
        <v>162</v>
      </c>
      <c r="G694" s="251"/>
      <c r="H694" s="254">
        <v>15600</v>
      </c>
      <c r="I694" s="255"/>
      <c r="J694" s="251"/>
      <c r="K694" s="251"/>
      <c r="L694" s="256"/>
      <c r="M694" s="257"/>
      <c r="N694" s="258"/>
      <c r="O694" s="258"/>
      <c r="P694" s="258"/>
      <c r="Q694" s="258"/>
      <c r="R694" s="258"/>
      <c r="S694" s="258"/>
      <c r="T694" s="25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0" t="s">
        <v>160</v>
      </c>
      <c r="AU694" s="260" t="s">
        <v>83</v>
      </c>
      <c r="AV694" s="14" t="s">
        <v>157</v>
      </c>
      <c r="AW694" s="14" t="s">
        <v>30</v>
      </c>
      <c r="AX694" s="14" t="s">
        <v>81</v>
      </c>
      <c r="AY694" s="260" t="s">
        <v>151</v>
      </c>
    </row>
    <row r="695" s="2" customFormat="1" ht="33" customHeight="1">
      <c r="A695" s="38"/>
      <c r="B695" s="39"/>
      <c r="C695" s="220" t="s">
        <v>807</v>
      </c>
      <c r="D695" s="220" t="s">
        <v>153</v>
      </c>
      <c r="E695" s="221" t="s">
        <v>808</v>
      </c>
      <c r="F695" s="222" t="s">
        <v>809</v>
      </c>
      <c r="G695" s="223" t="s">
        <v>156</v>
      </c>
      <c r="H695" s="224">
        <v>260</v>
      </c>
      <c r="I695" s="225"/>
      <c r="J695" s="226">
        <f>ROUND(I695*H695,2)</f>
        <v>0</v>
      </c>
      <c r="K695" s="227"/>
      <c r="L695" s="44"/>
      <c r="M695" s="228" t="s">
        <v>1</v>
      </c>
      <c r="N695" s="229" t="s">
        <v>40</v>
      </c>
      <c r="O695" s="92"/>
      <c r="P695" s="230">
        <f>O695*H695</f>
        <v>0</v>
      </c>
      <c r="Q695" s="230">
        <v>0</v>
      </c>
      <c r="R695" s="230">
        <f>Q695*H695</f>
        <v>0</v>
      </c>
      <c r="S695" s="230">
        <v>0</v>
      </c>
      <c r="T695" s="231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32" t="s">
        <v>157</v>
      </c>
      <c r="AT695" s="232" t="s">
        <v>153</v>
      </c>
      <c r="AU695" s="232" t="s">
        <v>83</v>
      </c>
      <c r="AY695" s="17" t="s">
        <v>151</v>
      </c>
      <c r="BE695" s="233">
        <f>IF(N695="základní",J695,0)</f>
        <v>0</v>
      </c>
      <c r="BF695" s="233">
        <f>IF(N695="snížená",J695,0)</f>
        <v>0</v>
      </c>
      <c r="BG695" s="233">
        <f>IF(N695="zákl. přenesená",J695,0)</f>
        <v>0</v>
      </c>
      <c r="BH695" s="233">
        <f>IF(N695="sníž. přenesená",J695,0)</f>
        <v>0</v>
      </c>
      <c r="BI695" s="233">
        <f>IF(N695="nulová",J695,0)</f>
        <v>0</v>
      </c>
      <c r="BJ695" s="17" t="s">
        <v>157</v>
      </c>
      <c r="BK695" s="233">
        <f>ROUND(I695*H695,2)</f>
        <v>0</v>
      </c>
      <c r="BL695" s="17" t="s">
        <v>157</v>
      </c>
      <c r="BM695" s="232" t="s">
        <v>810</v>
      </c>
    </row>
    <row r="696" s="2" customFormat="1">
      <c r="A696" s="38"/>
      <c r="B696" s="39"/>
      <c r="C696" s="40"/>
      <c r="D696" s="234" t="s">
        <v>159</v>
      </c>
      <c r="E696" s="40"/>
      <c r="F696" s="235" t="s">
        <v>809</v>
      </c>
      <c r="G696" s="40"/>
      <c r="H696" s="40"/>
      <c r="I696" s="236"/>
      <c r="J696" s="40"/>
      <c r="K696" s="40"/>
      <c r="L696" s="44"/>
      <c r="M696" s="237"/>
      <c r="N696" s="238"/>
      <c r="O696" s="92"/>
      <c r="P696" s="92"/>
      <c r="Q696" s="92"/>
      <c r="R696" s="92"/>
      <c r="S696" s="92"/>
      <c r="T696" s="93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T696" s="17" t="s">
        <v>159</v>
      </c>
      <c r="AU696" s="17" t="s">
        <v>83</v>
      </c>
    </row>
    <row r="697" s="13" customFormat="1">
      <c r="A697" s="13"/>
      <c r="B697" s="239"/>
      <c r="C697" s="240"/>
      <c r="D697" s="234" t="s">
        <v>160</v>
      </c>
      <c r="E697" s="241" t="s">
        <v>1</v>
      </c>
      <c r="F697" s="242" t="s">
        <v>811</v>
      </c>
      <c r="G697" s="240"/>
      <c r="H697" s="243">
        <v>260</v>
      </c>
      <c r="I697" s="244"/>
      <c r="J697" s="240"/>
      <c r="K697" s="240"/>
      <c r="L697" s="245"/>
      <c r="M697" s="246"/>
      <c r="N697" s="247"/>
      <c r="O697" s="247"/>
      <c r="P697" s="247"/>
      <c r="Q697" s="247"/>
      <c r="R697" s="247"/>
      <c r="S697" s="247"/>
      <c r="T697" s="24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9" t="s">
        <v>160</v>
      </c>
      <c r="AU697" s="249" t="s">
        <v>83</v>
      </c>
      <c r="AV697" s="13" t="s">
        <v>83</v>
      </c>
      <c r="AW697" s="13" t="s">
        <v>30</v>
      </c>
      <c r="AX697" s="13" t="s">
        <v>81</v>
      </c>
      <c r="AY697" s="249" t="s">
        <v>151</v>
      </c>
    </row>
    <row r="698" s="2" customFormat="1" ht="16.5" customHeight="1">
      <c r="A698" s="38"/>
      <c r="B698" s="39"/>
      <c r="C698" s="220" t="s">
        <v>812</v>
      </c>
      <c r="D698" s="220" t="s">
        <v>153</v>
      </c>
      <c r="E698" s="221" t="s">
        <v>813</v>
      </c>
      <c r="F698" s="222" t="s">
        <v>814</v>
      </c>
      <c r="G698" s="223" t="s">
        <v>156</v>
      </c>
      <c r="H698" s="224">
        <v>260</v>
      </c>
      <c r="I698" s="225"/>
      <c r="J698" s="226">
        <f>ROUND(I698*H698,2)</f>
        <v>0</v>
      </c>
      <c r="K698" s="227"/>
      <c r="L698" s="44"/>
      <c r="M698" s="228" t="s">
        <v>1</v>
      </c>
      <c r="N698" s="229" t="s">
        <v>40</v>
      </c>
      <c r="O698" s="92"/>
      <c r="P698" s="230">
        <f>O698*H698</f>
        <v>0</v>
      </c>
      <c r="Q698" s="230">
        <v>0</v>
      </c>
      <c r="R698" s="230">
        <f>Q698*H698</f>
        <v>0</v>
      </c>
      <c r="S698" s="230">
        <v>0</v>
      </c>
      <c r="T698" s="231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32" t="s">
        <v>157</v>
      </c>
      <c r="AT698" s="232" t="s">
        <v>153</v>
      </c>
      <c r="AU698" s="232" t="s">
        <v>83</v>
      </c>
      <c r="AY698" s="17" t="s">
        <v>151</v>
      </c>
      <c r="BE698" s="233">
        <f>IF(N698="základní",J698,0)</f>
        <v>0</v>
      </c>
      <c r="BF698" s="233">
        <f>IF(N698="snížená",J698,0)</f>
        <v>0</v>
      </c>
      <c r="BG698" s="233">
        <f>IF(N698="zákl. přenesená",J698,0)</f>
        <v>0</v>
      </c>
      <c r="BH698" s="233">
        <f>IF(N698="sníž. přenesená",J698,0)</f>
        <v>0</v>
      </c>
      <c r="BI698" s="233">
        <f>IF(N698="nulová",J698,0)</f>
        <v>0</v>
      </c>
      <c r="BJ698" s="17" t="s">
        <v>157</v>
      </c>
      <c r="BK698" s="233">
        <f>ROUND(I698*H698,2)</f>
        <v>0</v>
      </c>
      <c r="BL698" s="17" t="s">
        <v>157</v>
      </c>
      <c r="BM698" s="232" t="s">
        <v>815</v>
      </c>
    </row>
    <row r="699" s="2" customFormat="1">
      <c r="A699" s="38"/>
      <c r="B699" s="39"/>
      <c r="C699" s="40"/>
      <c r="D699" s="234" t="s">
        <v>159</v>
      </c>
      <c r="E699" s="40"/>
      <c r="F699" s="235" t="s">
        <v>814</v>
      </c>
      <c r="G699" s="40"/>
      <c r="H699" s="40"/>
      <c r="I699" s="236"/>
      <c r="J699" s="40"/>
      <c r="K699" s="40"/>
      <c r="L699" s="44"/>
      <c r="M699" s="237"/>
      <c r="N699" s="238"/>
      <c r="O699" s="92"/>
      <c r="P699" s="92"/>
      <c r="Q699" s="92"/>
      <c r="R699" s="92"/>
      <c r="S699" s="92"/>
      <c r="T699" s="93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T699" s="17" t="s">
        <v>159</v>
      </c>
      <c r="AU699" s="17" t="s">
        <v>83</v>
      </c>
    </row>
    <row r="700" s="13" customFormat="1">
      <c r="A700" s="13"/>
      <c r="B700" s="239"/>
      <c r="C700" s="240"/>
      <c r="D700" s="234" t="s">
        <v>160</v>
      </c>
      <c r="E700" s="241" t="s">
        <v>1</v>
      </c>
      <c r="F700" s="242" t="s">
        <v>801</v>
      </c>
      <c r="G700" s="240"/>
      <c r="H700" s="243">
        <v>260</v>
      </c>
      <c r="I700" s="244"/>
      <c r="J700" s="240"/>
      <c r="K700" s="240"/>
      <c r="L700" s="245"/>
      <c r="M700" s="246"/>
      <c r="N700" s="247"/>
      <c r="O700" s="247"/>
      <c r="P700" s="247"/>
      <c r="Q700" s="247"/>
      <c r="R700" s="247"/>
      <c r="S700" s="247"/>
      <c r="T700" s="24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9" t="s">
        <v>160</v>
      </c>
      <c r="AU700" s="249" t="s">
        <v>83</v>
      </c>
      <c r="AV700" s="13" t="s">
        <v>83</v>
      </c>
      <c r="AW700" s="13" t="s">
        <v>30</v>
      </c>
      <c r="AX700" s="13" t="s">
        <v>73</v>
      </c>
      <c r="AY700" s="249" t="s">
        <v>151</v>
      </c>
    </row>
    <row r="701" s="14" customFormat="1">
      <c r="A701" s="14"/>
      <c r="B701" s="250"/>
      <c r="C701" s="251"/>
      <c r="D701" s="234" t="s">
        <v>160</v>
      </c>
      <c r="E701" s="252" t="s">
        <v>1</v>
      </c>
      <c r="F701" s="253" t="s">
        <v>162</v>
      </c>
      <c r="G701" s="251"/>
      <c r="H701" s="254">
        <v>260</v>
      </c>
      <c r="I701" s="255"/>
      <c r="J701" s="251"/>
      <c r="K701" s="251"/>
      <c r="L701" s="256"/>
      <c r="M701" s="257"/>
      <c r="N701" s="258"/>
      <c r="O701" s="258"/>
      <c r="P701" s="258"/>
      <c r="Q701" s="258"/>
      <c r="R701" s="258"/>
      <c r="S701" s="258"/>
      <c r="T701" s="25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0" t="s">
        <v>160</v>
      </c>
      <c r="AU701" s="260" t="s">
        <v>83</v>
      </c>
      <c r="AV701" s="14" t="s">
        <v>157</v>
      </c>
      <c r="AW701" s="14" t="s">
        <v>30</v>
      </c>
      <c r="AX701" s="14" t="s">
        <v>81</v>
      </c>
      <c r="AY701" s="260" t="s">
        <v>151</v>
      </c>
    </row>
    <row r="702" s="2" customFormat="1" ht="21.75" customHeight="1">
      <c r="A702" s="38"/>
      <c r="B702" s="39"/>
      <c r="C702" s="220" t="s">
        <v>816</v>
      </c>
      <c r="D702" s="220" t="s">
        <v>153</v>
      </c>
      <c r="E702" s="221" t="s">
        <v>817</v>
      </c>
      <c r="F702" s="222" t="s">
        <v>818</v>
      </c>
      <c r="G702" s="223" t="s">
        <v>156</v>
      </c>
      <c r="H702" s="224">
        <v>15600</v>
      </c>
      <c r="I702" s="225"/>
      <c r="J702" s="226">
        <f>ROUND(I702*H702,2)</f>
        <v>0</v>
      </c>
      <c r="K702" s="227"/>
      <c r="L702" s="44"/>
      <c r="M702" s="228" t="s">
        <v>1</v>
      </c>
      <c r="N702" s="229" t="s">
        <v>40</v>
      </c>
      <c r="O702" s="92"/>
      <c r="P702" s="230">
        <f>O702*H702</f>
        <v>0</v>
      </c>
      <c r="Q702" s="230">
        <v>0</v>
      </c>
      <c r="R702" s="230">
        <f>Q702*H702</f>
        <v>0</v>
      </c>
      <c r="S702" s="230">
        <v>0</v>
      </c>
      <c r="T702" s="231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32" t="s">
        <v>157</v>
      </c>
      <c r="AT702" s="232" t="s">
        <v>153</v>
      </c>
      <c r="AU702" s="232" t="s">
        <v>83</v>
      </c>
      <c r="AY702" s="17" t="s">
        <v>151</v>
      </c>
      <c r="BE702" s="233">
        <f>IF(N702="základní",J702,0)</f>
        <v>0</v>
      </c>
      <c r="BF702" s="233">
        <f>IF(N702="snížená",J702,0)</f>
        <v>0</v>
      </c>
      <c r="BG702" s="233">
        <f>IF(N702="zákl. přenesená",J702,0)</f>
        <v>0</v>
      </c>
      <c r="BH702" s="233">
        <f>IF(N702="sníž. přenesená",J702,0)</f>
        <v>0</v>
      </c>
      <c r="BI702" s="233">
        <f>IF(N702="nulová",J702,0)</f>
        <v>0</v>
      </c>
      <c r="BJ702" s="17" t="s">
        <v>157</v>
      </c>
      <c r="BK702" s="233">
        <f>ROUND(I702*H702,2)</f>
        <v>0</v>
      </c>
      <c r="BL702" s="17" t="s">
        <v>157</v>
      </c>
      <c r="BM702" s="232" t="s">
        <v>819</v>
      </c>
    </row>
    <row r="703" s="2" customFormat="1">
      <c r="A703" s="38"/>
      <c r="B703" s="39"/>
      <c r="C703" s="40"/>
      <c r="D703" s="234" t="s">
        <v>159</v>
      </c>
      <c r="E703" s="40"/>
      <c r="F703" s="235" t="s">
        <v>818</v>
      </c>
      <c r="G703" s="40"/>
      <c r="H703" s="40"/>
      <c r="I703" s="236"/>
      <c r="J703" s="40"/>
      <c r="K703" s="40"/>
      <c r="L703" s="44"/>
      <c r="M703" s="237"/>
      <c r="N703" s="238"/>
      <c r="O703" s="92"/>
      <c r="P703" s="92"/>
      <c r="Q703" s="92"/>
      <c r="R703" s="92"/>
      <c r="S703" s="92"/>
      <c r="T703" s="93"/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T703" s="17" t="s">
        <v>159</v>
      </c>
      <c r="AU703" s="17" t="s">
        <v>83</v>
      </c>
    </row>
    <row r="704" s="13" customFormat="1">
      <c r="A704" s="13"/>
      <c r="B704" s="239"/>
      <c r="C704" s="240"/>
      <c r="D704" s="234" t="s">
        <v>160</v>
      </c>
      <c r="E704" s="241" t="s">
        <v>1</v>
      </c>
      <c r="F704" s="242" t="s">
        <v>820</v>
      </c>
      <c r="G704" s="240"/>
      <c r="H704" s="243">
        <v>15600</v>
      </c>
      <c r="I704" s="244"/>
      <c r="J704" s="240"/>
      <c r="K704" s="240"/>
      <c r="L704" s="245"/>
      <c r="M704" s="246"/>
      <c r="N704" s="247"/>
      <c r="O704" s="247"/>
      <c r="P704" s="247"/>
      <c r="Q704" s="247"/>
      <c r="R704" s="247"/>
      <c r="S704" s="247"/>
      <c r="T704" s="24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9" t="s">
        <v>160</v>
      </c>
      <c r="AU704" s="249" t="s">
        <v>83</v>
      </c>
      <c r="AV704" s="13" t="s">
        <v>83</v>
      </c>
      <c r="AW704" s="13" t="s">
        <v>30</v>
      </c>
      <c r="AX704" s="13" t="s">
        <v>81</v>
      </c>
      <c r="AY704" s="249" t="s">
        <v>151</v>
      </c>
    </row>
    <row r="705" s="2" customFormat="1" ht="21.75" customHeight="1">
      <c r="A705" s="38"/>
      <c r="B705" s="39"/>
      <c r="C705" s="220" t="s">
        <v>821</v>
      </c>
      <c r="D705" s="220" t="s">
        <v>153</v>
      </c>
      <c r="E705" s="221" t="s">
        <v>822</v>
      </c>
      <c r="F705" s="222" t="s">
        <v>823</v>
      </c>
      <c r="G705" s="223" t="s">
        <v>156</v>
      </c>
      <c r="H705" s="224">
        <v>260</v>
      </c>
      <c r="I705" s="225"/>
      <c r="J705" s="226">
        <f>ROUND(I705*H705,2)</f>
        <v>0</v>
      </c>
      <c r="K705" s="227"/>
      <c r="L705" s="44"/>
      <c r="M705" s="228" t="s">
        <v>1</v>
      </c>
      <c r="N705" s="229" t="s">
        <v>40</v>
      </c>
      <c r="O705" s="92"/>
      <c r="P705" s="230">
        <f>O705*H705</f>
        <v>0</v>
      </c>
      <c r="Q705" s="230">
        <v>0</v>
      </c>
      <c r="R705" s="230">
        <f>Q705*H705</f>
        <v>0</v>
      </c>
      <c r="S705" s="230">
        <v>0</v>
      </c>
      <c r="T705" s="231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32" t="s">
        <v>157</v>
      </c>
      <c r="AT705" s="232" t="s">
        <v>153</v>
      </c>
      <c r="AU705" s="232" t="s">
        <v>83</v>
      </c>
      <c r="AY705" s="17" t="s">
        <v>151</v>
      </c>
      <c r="BE705" s="233">
        <f>IF(N705="základní",J705,0)</f>
        <v>0</v>
      </c>
      <c r="BF705" s="233">
        <f>IF(N705="snížená",J705,0)</f>
        <v>0</v>
      </c>
      <c r="BG705" s="233">
        <f>IF(N705="zákl. přenesená",J705,0)</f>
        <v>0</v>
      </c>
      <c r="BH705" s="233">
        <f>IF(N705="sníž. přenesená",J705,0)</f>
        <v>0</v>
      </c>
      <c r="BI705" s="233">
        <f>IF(N705="nulová",J705,0)</f>
        <v>0</v>
      </c>
      <c r="BJ705" s="17" t="s">
        <v>157</v>
      </c>
      <c r="BK705" s="233">
        <f>ROUND(I705*H705,2)</f>
        <v>0</v>
      </c>
      <c r="BL705" s="17" t="s">
        <v>157</v>
      </c>
      <c r="BM705" s="232" t="s">
        <v>824</v>
      </c>
    </row>
    <row r="706" s="2" customFormat="1">
      <c r="A706" s="38"/>
      <c r="B706" s="39"/>
      <c r="C706" s="40"/>
      <c r="D706" s="234" t="s">
        <v>159</v>
      </c>
      <c r="E706" s="40"/>
      <c r="F706" s="235" t="s">
        <v>823</v>
      </c>
      <c r="G706" s="40"/>
      <c r="H706" s="40"/>
      <c r="I706" s="236"/>
      <c r="J706" s="40"/>
      <c r="K706" s="40"/>
      <c r="L706" s="44"/>
      <c r="M706" s="237"/>
      <c r="N706" s="238"/>
      <c r="O706" s="92"/>
      <c r="P706" s="92"/>
      <c r="Q706" s="92"/>
      <c r="R706" s="92"/>
      <c r="S706" s="92"/>
      <c r="T706" s="93"/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T706" s="17" t="s">
        <v>159</v>
      </c>
      <c r="AU706" s="17" t="s">
        <v>83</v>
      </c>
    </row>
    <row r="707" s="13" customFormat="1">
      <c r="A707" s="13"/>
      <c r="B707" s="239"/>
      <c r="C707" s="240"/>
      <c r="D707" s="234" t="s">
        <v>160</v>
      </c>
      <c r="E707" s="241" t="s">
        <v>1</v>
      </c>
      <c r="F707" s="242" t="s">
        <v>801</v>
      </c>
      <c r="G707" s="240"/>
      <c r="H707" s="243">
        <v>260</v>
      </c>
      <c r="I707" s="244"/>
      <c r="J707" s="240"/>
      <c r="K707" s="240"/>
      <c r="L707" s="245"/>
      <c r="M707" s="246"/>
      <c r="N707" s="247"/>
      <c r="O707" s="247"/>
      <c r="P707" s="247"/>
      <c r="Q707" s="247"/>
      <c r="R707" s="247"/>
      <c r="S707" s="247"/>
      <c r="T707" s="24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9" t="s">
        <v>160</v>
      </c>
      <c r="AU707" s="249" t="s">
        <v>83</v>
      </c>
      <c r="AV707" s="13" t="s">
        <v>83</v>
      </c>
      <c r="AW707" s="13" t="s">
        <v>30</v>
      </c>
      <c r="AX707" s="13" t="s">
        <v>73</v>
      </c>
      <c r="AY707" s="249" t="s">
        <v>151</v>
      </c>
    </row>
    <row r="708" s="14" customFormat="1">
      <c r="A708" s="14"/>
      <c r="B708" s="250"/>
      <c r="C708" s="251"/>
      <c r="D708" s="234" t="s">
        <v>160</v>
      </c>
      <c r="E708" s="252" t="s">
        <v>1</v>
      </c>
      <c r="F708" s="253" t="s">
        <v>162</v>
      </c>
      <c r="G708" s="251"/>
      <c r="H708" s="254">
        <v>260</v>
      </c>
      <c r="I708" s="255"/>
      <c r="J708" s="251"/>
      <c r="K708" s="251"/>
      <c r="L708" s="256"/>
      <c r="M708" s="257"/>
      <c r="N708" s="258"/>
      <c r="O708" s="258"/>
      <c r="P708" s="258"/>
      <c r="Q708" s="258"/>
      <c r="R708" s="258"/>
      <c r="S708" s="258"/>
      <c r="T708" s="25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0" t="s">
        <v>160</v>
      </c>
      <c r="AU708" s="260" t="s">
        <v>83</v>
      </c>
      <c r="AV708" s="14" t="s">
        <v>157</v>
      </c>
      <c r="AW708" s="14" t="s">
        <v>30</v>
      </c>
      <c r="AX708" s="14" t="s">
        <v>81</v>
      </c>
      <c r="AY708" s="260" t="s">
        <v>151</v>
      </c>
    </row>
    <row r="709" s="2" customFormat="1" ht="33" customHeight="1">
      <c r="A709" s="38"/>
      <c r="B709" s="39"/>
      <c r="C709" s="220" t="s">
        <v>825</v>
      </c>
      <c r="D709" s="220" t="s">
        <v>153</v>
      </c>
      <c r="E709" s="221" t="s">
        <v>826</v>
      </c>
      <c r="F709" s="222" t="s">
        <v>827</v>
      </c>
      <c r="G709" s="223" t="s">
        <v>156</v>
      </c>
      <c r="H709" s="224">
        <v>112</v>
      </c>
      <c r="I709" s="225"/>
      <c r="J709" s="226">
        <f>ROUND(I709*H709,2)</f>
        <v>0</v>
      </c>
      <c r="K709" s="227"/>
      <c r="L709" s="44"/>
      <c r="M709" s="228" t="s">
        <v>1</v>
      </c>
      <c r="N709" s="229" t="s">
        <v>40</v>
      </c>
      <c r="O709" s="92"/>
      <c r="P709" s="230">
        <f>O709*H709</f>
        <v>0</v>
      </c>
      <c r="Q709" s="230">
        <v>0.00012999999999999999</v>
      </c>
      <c r="R709" s="230">
        <f>Q709*H709</f>
        <v>0.014559999999999998</v>
      </c>
      <c r="S709" s="230">
        <v>0</v>
      </c>
      <c r="T709" s="231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32" t="s">
        <v>157</v>
      </c>
      <c r="AT709" s="232" t="s">
        <v>153</v>
      </c>
      <c r="AU709" s="232" t="s">
        <v>83</v>
      </c>
      <c r="AY709" s="17" t="s">
        <v>151</v>
      </c>
      <c r="BE709" s="233">
        <f>IF(N709="základní",J709,0)</f>
        <v>0</v>
      </c>
      <c r="BF709" s="233">
        <f>IF(N709="snížená",J709,0)</f>
        <v>0</v>
      </c>
      <c r="BG709" s="233">
        <f>IF(N709="zákl. přenesená",J709,0)</f>
        <v>0</v>
      </c>
      <c r="BH709" s="233">
        <f>IF(N709="sníž. přenesená",J709,0)</f>
        <v>0</v>
      </c>
      <c r="BI709" s="233">
        <f>IF(N709="nulová",J709,0)</f>
        <v>0</v>
      </c>
      <c r="BJ709" s="17" t="s">
        <v>157</v>
      </c>
      <c r="BK709" s="233">
        <f>ROUND(I709*H709,2)</f>
        <v>0</v>
      </c>
      <c r="BL709" s="17" t="s">
        <v>157</v>
      </c>
      <c r="BM709" s="232" t="s">
        <v>828</v>
      </c>
    </row>
    <row r="710" s="2" customFormat="1">
      <c r="A710" s="38"/>
      <c r="B710" s="39"/>
      <c r="C710" s="40"/>
      <c r="D710" s="234" t="s">
        <v>159</v>
      </c>
      <c r="E710" s="40"/>
      <c r="F710" s="235" t="s">
        <v>827</v>
      </c>
      <c r="G710" s="40"/>
      <c r="H710" s="40"/>
      <c r="I710" s="236"/>
      <c r="J710" s="40"/>
      <c r="K710" s="40"/>
      <c r="L710" s="44"/>
      <c r="M710" s="237"/>
      <c r="N710" s="238"/>
      <c r="O710" s="92"/>
      <c r="P710" s="92"/>
      <c r="Q710" s="92"/>
      <c r="R710" s="92"/>
      <c r="S710" s="92"/>
      <c r="T710" s="93"/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T710" s="17" t="s">
        <v>159</v>
      </c>
      <c r="AU710" s="17" t="s">
        <v>83</v>
      </c>
    </row>
    <row r="711" s="13" customFormat="1">
      <c r="A711" s="13"/>
      <c r="B711" s="239"/>
      <c r="C711" s="240"/>
      <c r="D711" s="234" t="s">
        <v>160</v>
      </c>
      <c r="E711" s="241" t="s">
        <v>1</v>
      </c>
      <c r="F711" s="242" t="s">
        <v>751</v>
      </c>
      <c r="G711" s="240"/>
      <c r="H711" s="243">
        <v>112</v>
      </c>
      <c r="I711" s="244"/>
      <c r="J711" s="240"/>
      <c r="K711" s="240"/>
      <c r="L711" s="245"/>
      <c r="M711" s="246"/>
      <c r="N711" s="247"/>
      <c r="O711" s="247"/>
      <c r="P711" s="247"/>
      <c r="Q711" s="247"/>
      <c r="R711" s="247"/>
      <c r="S711" s="247"/>
      <c r="T711" s="24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9" t="s">
        <v>160</v>
      </c>
      <c r="AU711" s="249" t="s">
        <v>83</v>
      </c>
      <c r="AV711" s="13" t="s">
        <v>83</v>
      </c>
      <c r="AW711" s="13" t="s">
        <v>30</v>
      </c>
      <c r="AX711" s="13" t="s">
        <v>81</v>
      </c>
      <c r="AY711" s="249" t="s">
        <v>151</v>
      </c>
    </row>
    <row r="712" s="2" customFormat="1" ht="24.15" customHeight="1">
      <c r="A712" s="38"/>
      <c r="B712" s="39"/>
      <c r="C712" s="220" t="s">
        <v>829</v>
      </c>
      <c r="D712" s="220" t="s">
        <v>153</v>
      </c>
      <c r="E712" s="221" t="s">
        <v>830</v>
      </c>
      <c r="F712" s="222" t="s">
        <v>831</v>
      </c>
      <c r="G712" s="223" t="s">
        <v>156</v>
      </c>
      <c r="H712" s="224">
        <v>87.010000000000005</v>
      </c>
      <c r="I712" s="225"/>
      <c r="J712" s="226">
        <f>ROUND(I712*H712,2)</f>
        <v>0</v>
      </c>
      <c r="K712" s="227"/>
      <c r="L712" s="44"/>
      <c r="M712" s="228" t="s">
        <v>1</v>
      </c>
      <c r="N712" s="229" t="s">
        <v>40</v>
      </c>
      <c r="O712" s="92"/>
      <c r="P712" s="230">
        <f>O712*H712</f>
        <v>0</v>
      </c>
      <c r="Q712" s="230">
        <v>4.0000000000000003E-05</v>
      </c>
      <c r="R712" s="230">
        <f>Q712*H712</f>
        <v>0.0034804000000000007</v>
      </c>
      <c r="S712" s="230">
        <v>0</v>
      </c>
      <c r="T712" s="231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32" t="s">
        <v>157</v>
      </c>
      <c r="AT712" s="232" t="s">
        <v>153</v>
      </c>
      <c r="AU712" s="232" t="s">
        <v>83</v>
      </c>
      <c r="AY712" s="17" t="s">
        <v>151</v>
      </c>
      <c r="BE712" s="233">
        <f>IF(N712="základní",J712,0)</f>
        <v>0</v>
      </c>
      <c r="BF712" s="233">
        <f>IF(N712="snížená",J712,0)</f>
        <v>0</v>
      </c>
      <c r="BG712" s="233">
        <f>IF(N712="zákl. přenesená",J712,0)</f>
        <v>0</v>
      </c>
      <c r="BH712" s="233">
        <f>IF(N712="sníž. přenesená",J712,0)</f>
        <v>0</v>
      </c>
      <c r="BI712" s="233">
        <f>IF(N712="nulová",J712,0)</f>
        <v>0</v>
      </c>
      <c r="BJ712" s="17" t="s">
        <v>157</v>
      </c>
      <c r="BK712" s="233">
        <f>ROUND(I712*H712,2)</f>
        <v>0</v>
      </c>
      <c r="BL712" s="17" t="s">
        <v>157</v>
      </c>
      <c r="BM712" s="232" t="s">
        <v>832</v>
      </c>
    </row>
    <row r="713" s="2" customFormat="1">
      <c r="A713" s="38"/>
      <c r="B713" s="39"/>
      <c r="C713" s="40"/>
      <c r="D713" s="234" t="s">
        <v>159</v>
      </c>
      <c r="E713" s="40"/>
      <c r="F713" s="235" t="s">
        <v>831</v>
      </c>
      <c r="G713" s="40"/>
      <c r="H713" s="40"/>
      <c r="I713" s="236"/>
      <c r="J713" s="40"/>
      <c r="K713" s="40"/>
      <c r="L713" s="44"/>
      <c r="M713" s="237"/>
      <c r="N713" s="238"/>
      <c r="O713" s="92"/>
      <c r="P713" s="92"/>
      <c r="Q713" s="92"/>
      <c r="R713" s="92"/>
      <c r="S713" s="92"/>
      <c r="T713" s="93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T713" s="17" t="s">
        <v>159</v>
      </c>
      <c r="AU713" s="17" t="s">
        <v>83</v>
      </c>
    </row>
    <row r="714" s="13" customFormat="1">
      <c r="A714" s="13"/>
      <c r="B714" s="239"/>
      <c r="C714" s="240"/>
      <c r="D714" s="234" t="s">
        <v>160</v>
      </c>
      <c r="E714" s="241" t="s">
        <v>1</v>
      </c>
      <c r="F714" s="242" t="s">
        <v>833</v>
      </c>
      <c r="G714" s="240"/>
      <c r="H714" s="243">
        <v>87.010000000000005</v>
      </c>
      <c r="I714" s="244"/>
      <c r="J714" s="240"/>
      <c r="K714" s="240"/>
      <c r="L714" s="245"/>
      <c r="M714" s="246"/>
      <c r="N714" s="247"/>
      <c r="O714" s="247"/>
      <c r="P714" s="247"/>
      <c r="Q714" s="247"/>
      <c r="R714" s="247"/>
      <c r="S714" s="247"/>
      <c r="T714" s="24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9" t="s">
        <v>160</v>
      </c>
      <c r="AU714" s="249" t="s">
        <v>83</v>
      </c>
      <c r="AV714" s="13" t="s">
        <v>83</v>
      </c>
      <c r="AW714" s="13" t="s">
        <v>30</v>
      </c>
      <c r="AX714" s="13" t="s">
        <v>73</v>
      </c>
      <c r="AY714" s="249" t="s">
        <v>151</v>
      </c>
    </row>
    <row r="715" s="14" customFormat="1">
      <c r="A715" s="14"/>
      <c r="B715" s="250"/>
      <c r="C715" s="251"/>
      <c r="D715" s="234" t="s">
        <v>160</v>
      </c>
      <c r="E715" s="252" t="s">
        <v>1</v>
      </c>
      <c r="F715" s="253" t="s">
        <v>162</v>
      </c>
      <c r="G715" s="251"/>
      <c r="H715" s="254">
        <v>87.010000000000005</v>
      </c>
      <c r="I715" s="255"/>
      <c r="J715" s="251"/>
      <c r="K715" s="251"/>
      <c r="L715" s="256"/>
      <c r="M715" s="257"/>
      <c r="N715" s="258"/>
      <c r="O715" s="258"/>
      <c r="P715" s="258"/>
      <c r="Q715" s="258"/>
      <c r="R715" s="258"/>
      <c r="S715" s="258"/>
      <c r="T715" s="25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0" t="s">
        <v>160</v>
      </c>
      <c r="AU715" s="260" t="s">
        <v>83</v>
      </c>
      <c r="AV715" s="14" t="s">
        <v>157</v>
      </c>
      <c r="AW715" s="14" t="s">
        <v>30</v>
      </c>
      <c r="AX715" s="14" t="s">
        <v>81</v>
      </c>
      <c r="AY715" s="260" t="s">
        <v>151</v>
      </c>
    </row>
    <row r="716" s="2" customFormat="1" ht="16.5" customHeight="1">
      <c r="A716" s="38"/>
      <c r="B716" s="39"/>
      <c r="C716" s="220" t="s">
        <v>834</v>
      </c>
      <c r="D716" s="220" t="s">
        <v>153</v>
      </c>
      <c r="E716" s="221" t="s">
        <v>835</v>
      </c>
      <c r="F716" s="222" t="s">
        <v>836</v>
      </c>
      <c r="G716" s="223" t="s">
        <v>156</v>
      </c>
      <c r="H716" s="224">
        <v>11.475</v>
      </c>
      <c r="I716" s="225"/>
      <c r="J716" s="226">
        <f>ROUND(I716*H716,2)</f>
        <v>0</v>
      </c>
      <c r="K716" s="227"/>
      <c r="L716" s="44"/>
      <c r="M716" s="228" t="s">
        <v>1</v>
      </c>
      <c r="N716" s="229" t="s">
        <v>40</v>
      </c>
      <c r="O716" s="92"/>
      <c r="P716" s="230">
        <f>O716*H716</f>
        <v>0</v>
      </c>
      <c r="Q716" s="230">
        <v>1.0000000000000001E-05</v>
      </c>
      <c r="R716" s="230">
        <f>Q716*H716</f>
        <v>0.00011475000000000001</v>
      </c>
      <c r="S716" s="230">
        <v>0</v>
      </c>
      <c r="T716" s="231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32" t="s">
        <v>157</v>
      </c>
      <c r="AT716" s="232" t="s">
        <v>153</v>
      </c>
      <c r="AU716" s="232" t="s">
        <v>83</v>
      </c>
      <c r="AY716" s="17" t="s">
        <v>151</v>
      </c>
      <c r="BE716" s="233">
        <f>IF(N716="základní",J716,0)</f>
        <v>0</v>
      </c>
      <c r="BF716" s="233">
        <f>IF(N716="snížená",J716,0)</f>
        <v>0</v>
      </c>
      <c r="BG716" s="233">
        <f>IF(N716="zákl. přenesená",J716,0)</f>
        <v>0</v>
      </c>
      <c r="BH716" s="233">
        <f>IF(N716="sníž. přenesená",J716,0)</f>
        <v>0</v>
      </c>
      <c r="BI716" s="233">
        <f>IF(N716="nulová",J716,0)</f>
        <v>0</v>
      </c>
      <c r="BJ716" s="17" t="s">
        <v>157</v>
      </c>
      <c r="BK716" s="233">
        <f>ROUND(I716*H716,2)</f>
        <v>0</v>
      </c>
      <c r="BL716" s="17" t="s">
        <v>157</v>
      </c>
      <c r="BM716" s="232" t="s">
        <v>837</v>
      </c>
    </row>
    <row r="717" s="2" customFormat="1">
      <c r="A717" s="38"/>
      <c r="B717" s="39"/>
      <c r="C717" s="40"/>
      <c r="D717" s="234" t="s">
        <v>159</v>
      </c>
      <c r="E717" s="40"/>
      <c r="F717" s="235" t="s">
        <v>836</v>
      </c>
      <c r="G717" s="40"/>
      <c r="H717" s="40"/>
      <c r="I717" s="236"/>
      <c r="J717" s="40"/>
      <c r="K717" s="40"/>
      <c r="L717" s="44"/>
      <c r="M717" s="237"/>
      <c r="N717" s="238"/>
      <c r="O717" s="92"/>
      <c r="P717" s="92"/>
      <c r="Q717" s="92"/>
      <c r="R717" s="92"/>
      <c r="S717" s="92"/>
      <c r="T717" s="93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T717" s="17" t="s">
        <v>159</v>
      </c>
      <c r="AU717" s="17" t="s">
        <v>83</v>
      </c>
    </row>
    <row r="718" s="15" customFormat="1">
      <c r="A718" s="15"/>
      <c r="B718" s="261"/>
      <c r="C718" s="262"/>
      <c r="D718" s="234" t="s">
        <v>160</v>
      </c>
      <c r="E718" s="263" t="s">
        <v>1</v>
      </c>
      <c r="F718" s="264" t="s">
        <v>483</v>
      </c>
      <c r="G718" s="262"/>
      <c r="H718" s="263" t="s">
        <v>1</v>
      </c>
      <c r="I718" s="265"/>
      <c r="J718" s="262"/>
      <c r="K718" s="262"/>
      <c r="L718" s="266"/>
      <c r="M718" s="267"/>
      <c r="N718" s="268"/>
      <c r="O718" s="268"/>
      <c r="P718" s="268"/>
      <c r="Q718" s="268"/>
      <c r="R718" s="268"/>
      <c r="S718" s="268"/>
      <c r="T718" s="269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70" t="s">
        <v>160</v>
      </c>
      <c r="AU718" s="270" t="s">
        <v>83</v>
      </c>
      <c r="AV718" s="15" t="s">
        <v>81</v>
      </c>
      <c r="AW718" s="15" t="s">
        <v>30</v>
      </c>
      <c r="AX718" s="15" t="s">
        <v>73</v>
      </c>
      <c r="AY718" s="270" t="s">
        <v>151</v>
      </c>
    </row>
    <row r="719" s="13" customFormat="1">
      <c r="A719" s="13"/>
      <c r="B719" s="239"/>
      <c r="C719" s="240"/>
      <c r="D719" s="234" t="s">
        <v>160</v>
      </c>
      <c r="E719" s="241" t="s">
        <v>1</v>
      </c>
      <c r="F719" s="242" t="s">
        <v>838</v>
      </c>
      <c r="G719" s="240"/>
      <c r="H719" s="243">
        <v>11.475</v>
      </c>
      <c r="I719" s="244"/>
      <c r="J719" s="240"/>
      <c r="K719" s="240"/>
      <c r="L719" s="245"/>
      <c r="M719" s="246"/>
      <c r="N719" s="247"/>
      <c r="O719" s="247"/>
      <c r="P719" s="247"/>
      <c r="Q719" s="247"/>
      <c r="R719" s="247"/>
      <c r="S719" s="247"/>
      <c r="T719" s="24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9" t="s">
        <v>160</v>
      </c>
      <c r="AU719" s="249" t="s">
        <v>83</v>
      </c>
      <c r="AV719" s="13" t="s">
        <v>83</v>
      </c>
      <c r="AW719" s="13" t="s">
        <v>30</v>
      </c>
      <c r="AX719" s="13" t="s">
        <v>73</v>
      </c>
      <c r="AY719" s="249" t="s">
        <v>151</v>
      </c>
    </row>
    <row r="720" s="14" customFormat="1">
      <c r="A720" s="14"/>
      <c r="B720" s="250"/>
      <c r="C720" s="251"/>
      <c r="D720" s="234" t="s">
        <v>160</v>
      </c>
      <c r="E720" s="252" t="s">
        <v>1</v>
      </c>
      <c r="F720" s="253" t="s">
        <v>162</v>
      </c>
      <c r="G720" s="251"/>
      <c r="H720" s="254">
        <v>11.475</v>
      </c>
      <c r="I720" s="255"/>
      <c r="J720" s="251"/>
      <c r="K720" s="251"/>
      <c r="L720" s="256"/>
      <c r="M720" s="257"/>
      <c r="N720" s="258"/>
      <c r="O720" s="258"/>
      <c r="P720" s="258"/>
      <c r="Q720" s="258"/>
      <c r="R720" s="258"/>
      <c r="S720" s="258"/>
      <c r="T720" s="25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0" t="s">
        <v>160</v>
      </c>
      <c r="AU720" s="260" t="s">
        <v>83</v>
      </c>
      <c r="AV720" s="14" t="s">
        <v>157</v>
      </c>
      <c r="AW720" s="14" t="s">
        <v>30</v>
      </c>
      <c r="AX720" s="14" t="s">
        <v>81</v>
      </c>
      <c r="AY720" s="260" t="s">
        <v>151</v>
      </c>
    </row>
    <row r="721" s="2" customFormat="1" ht="33" customHeight="1">
      <c r="A721" s="38"/>
      <c r="B721" s="39"/>
      <c r="C721" s="220" t="s">
        <v>839</v>
      </c>
      <c r="D721" s="220" t="s">
        <v>153</v>
      </c>
      <c r="E721" s="221" t="s">
        <v>840</v>
      </c>
      <c r="F721" s="222" t="s">
        <v>841</v>
      </c>
      <c r="G721" s="223" t="s">
        <v>842</v>
      </c>
      <c r="H721" s="224">
        <v>1</v>
      </c>
      <c r="I721" s="225"/>
      <c r="J721" s="226">
        <f>ROUND(I721*H721,2)</f>
        <v>0</v>
      </c>
      <c r="K721" s="227"/>
      <c r="L721" s="44"/>
      <c r="M721" s="228" t="s">
        <v>1</v>
      </c>
      <c r="N721" s="229" t="s">
        <v>40</v>
      </c>
      <c r="O721" s="92"/>
      <c r="P721" s="230">
        <f>O721*H721</f>
        <v>0</v>
      </c>
      <c r="Q721" s="230">
        <v>0.22344</v>
      </c>
      <c r="R721" s="230">
        <f>Q721*H721</f>
        <v>0.22344</v>
      </c>
      <c r="S721" s="230">
        <v>0.17299999999999999</v>
      </c>
      <c r="T721" s="231">
        <f>S721*H721</f>
        <v>0.17299999999999999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32" t="s">
        <v>157</v>
      </c>
      <c r="AT721" s="232" t="s">
        <v>153</v>
      </c>
      <c r="AU721" s="232" t="s">
        <v>83</v>
      </c>
      <c r="AY721" s="17" t="s">
        <v>151</v>
      </c>
      <c r="BE721" s="233">
        <f>IF(N721="základní",J721,0)</f>
        <v>0</v>
      </c>
      <c r="BF721" s="233">
        <f>IF(N721="snížená",J721,0)</f>
        <v>0</v>
      </c>
      <c r="BG721" s="233">
        <f>IF(N721="zákl. přenesená",J721,0)</f>
        <v>0</v>
      </c>
      <c r="BH721" s="233">
        <f>IF(N721="sníž. přenesená",J721,0)</f>
        <v>0</v>
      </c>
      <c r="BI721" s="233">
        <f>IF(N721="nulová",J721,0)</f>
        <v>0</v>
      </c>
      <c r="BJ721" s="17" t="s">
        <v>157</v>
      </c>
      <c r="BK721" s="233">
        <f>ROUND(I721*H721,2)</f>
        <v>0</v>
      </c>
      <c r="BL721" s="17" t="s">
        <v>157</v>
      </c>
      <c r="BM721" s="232" t="s">
        <v>843</v>
      </c>
    </row>
    <row r="722" s="2" customFormat="1">
      <c r="A722" s="38"/>
      <c r="B722" s="39"/>
      <c r="C722" s="40"/>
      <c r="D722" s="234" t="s">
        <v>159</v>
      </c>
      <c r="E722" s="40"/>
      <c r="F722" s="235" t="s">
        <v>841</v>
      </c>
      <c r="G722" s="40"/>
      <c r="H722" s="40"/>
      <c r="I722" s="236"/>
      <c r="J722" s="40"/>
      <c r="K722" s="40"/>
      <c r="L722" s="44"/>
      <c r="M722" s="237"/>
      <c r="N722" s="238"/>
      <c r="O722" s="92"/>
      <c r="P722" s="92"/>
      <c r="Q722" s="92"/>
      <c r="R722" s="92"/>
      <c r="S722" s="92"/>
      <c r="T722" s="93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T722" s="17" t="s">
        <v>159</v>
      </c>
      <c r="AU722" s="17" t="s">
        <v>83</v>
      </c>
    </row>
    <row r="723" s="2" customFormat="1" ht="37.8" customHeight="1">
      <c r="A723" s="38"/>
      <c r="B723" s="39"/>
      <c r="C723" s="220" t="s">
        <v>844</v>
      </c>
      <c r="D723" s="220" t="s">
        <v>153</v>
      </c>
      <c r="E723" s="221" t="s">
        <v>845</v>
      </c>
      <c r="F723" s="222" t="s">
        <v>846</v>
      </c>
      <c r="G723" s="223" t="s">
        <v>184</v>
      </c>
      <c r="H723" s="224">
        <v>8</v>
      </c>
      <c r="I723" s="225"/>
      <c r="J723" s="226">
        <f>ROUND(I723*H723,2)</f>
        <v>0</v>
      </c>
      <c r="K723" s="227"/>
      <c r="L723" s="44"/>
      <c r="M723" s="228" t="s">
        <v>1</v>
      </c>
      <c r="N723" s="229" t="s">
        <v>40</v>
      </c>
      <c r="O723" s="92"/>
      <c r="P723" s="230">
        <f>O723*H723</f>
        <v>0</v>
      </c>
      <c r="Q723" s="230">
        <v>0.0013500000000000001</v>
      </c>
      <c r="R723" s="230">
        <f>Q723*H723</f>
        <v>0.010800000000000001</v>
      </c>
      <c r="S723" s="230">
        <v>0</v>
      </c>
      <c r="T723" s="231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32" t="s">
        <v>157</v>
      </c>
      <c r="AT723" s="232" t="s">
        <v>153</v>
      </c>
      <c r="AU723" s="232" t="s">
        <v>83</v>
      </c>
      <c r="AY723" s="17" t="s">
        <v>151</v>
      </c>
      <c r="BE723" s="233">
        <f>IF(N723="základní",J723,0)</f>
        <v>0</v>
      </c>
      <c r="BF723" s="233">
        <f>IF(N723="snížená",J723,0)</f>
        <v>0</v>
      </c>
      <c r="BG723" s="233">
        <f>IF(N723="zákl. přenesená",J723,0)</f>
        <v>0</v>
      </c>
      <c r="BH723" s="233">
        <f>IF(N723="sníž. přenesená",J723,0)</f>
        <v>0</v>
      </c>
      <c r="BI723" s="233">
        <f>IF(N723="nulová",J723,0)</f>
        <v>0</v>
      </c>
      <c r="BJ723" s="17" t="s">
        <v>157</v>
      </c>
      <c r="BK723" s="233">
        <f>ROUND(I723*H723,2)</f>
        <v>0</v>
      </c>
      <c r="BL723" s="17" t="s">
        <v>157</v>
      </c>
      <c r="BM723" s="232" t="s">
        <v>847</v>
      </c>
    </row>
    <row r="724" s="2" customFormat="1">
      <c r="A724" s="38"/>
      <c r="B724" s="39"/>
      <c r="C724" s="40"/>
      <c r="D724" s="234" t="s">
        <v>159</v>
      </c>
      <c r="E724" s="40"/>
      <c r="F724" s="235" t="s">
        <v>846</v>
      </c>
      <c r="G724" s="40"/>
      <c r="H724" s="40"/>
      <c r="I724" s="236"/>
      <c r="J724" s="40"/>
      <c r="K724" s="40"/>
      <c r="L724" s="44"/>
      <c r="M724" s="237"/>
      <c r="N724" s="238"/>
      <c r="O724" s="92"/>
      <c r="P724" s="92"/>
      <c r="Q724" s="92"/>
      <c r="R724" s="92"/>
      <c r="S724" s="92"/>
      <c r="T724" s="93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T724" s="17" t="s">
        <v>159</v>
      </c>
      <c r="AU724" s="17" t="s">
        <v>83</v>
      </c>
    </row>
    <row r="725" s="2" customFormat="1" ht="21.75" customHeight="1">
      <c r="A725" s="38"/>
      <c r="B725" s="39"/>
      <c r="C725" s="220" t="s">
        <v>848</v>
      </c>
      <c r="D725" s="220" t="s">
        <v>153</v>
      </c>
      <c r="E725" s="221" t="s">
        <v>849</v>
      </c>
      <c r="F725" s="222" t="s">
        <v>850</v>
      </c>
      <c r="G725" s="223" t="s">
        <v>348</v>
      </c>
      <c r="H725" s="224">
        <v>33.674999999999997</v>
      </c>
      <c r="I725" s="225"/>
      <c r="J725" s="226">
        <f>ROUND(I725*H725,2)</f>
        <v>0</v>
      </c>
      <c r="K725" s="227"/>
      <c r="L725" s="44"/>
      <c r="M725" s="228" t="s">
        <v>1</v>
      </c>
      <c r="N725" s="229" t="s">
        <v>40</v>
      </c>
      <c r="O725" s="92"/>
      <c r="P725" s="230">
        <f>O725*H725</f>
        <v>0</v>
      </c>
      <c r="Q725" s="230">
        <v>0.00014999999999999999</v>
      </c>
      <c r="R725" s="230">
        <f>Q725*H725</f>
        <v>0.0050512499999999993</v>
      </c>
      <c r="S725" s="230">
        <v>0</v>
      </c>
      <c r="T725" s="231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32" t="s">
        <v>157</v>
      </c>
      <c r="AT725" s="232" t="s">
        <v>153</v>
      </c>
      <c r="AU725" s="232" t="s">
        <v>83</v>
      </c>
      <c r="AY725" s="17" t="s">
        <v>151</v>
      </c>
      <c r="BE725" s="233">
        <f>IF(N725="základní",J725,0)</f>
        <v>0</v>
      </c>
      <c r="BF725" s="233">
        <f>IF(N725="snížená",J725,0)</f>
        <v>0</v>
      </c>
      <c r="BG725" s="233">
        <f>IF(N725="zákl. přenesená",J725,0)</f>
        <v>0</v>
      </c>
      <c r="BH725" s="233">
        <f>IF(N725="sníž. přenesená",J725,0)</f>
        <v>0</v>
      </c>
      <c r="BI725" s="233">
        <f>IF(N725="nulová",J725,0)</f>
        <v>0</v>
      </c>
      <c r="BJ725" s="17" t="s">
        <v>157</v>
      </c>
      <c r="BK725" s="233">
        <f>ROUND(I725*H725,2)</f>
        <v>0</v>
      </c>
      <c r="BL725" s="17" t="s">
        <v>157</v>
      </c>
      <c r="BM725" s="232" t="s">
        <v>851</v>
      </c>
    </row>
    <row r="726" s="2" customFormat="1">
      <c r="A726" s="38"/>
      <c r="B726" s="39"/>
      <c r="C726" s="40"/>
      <c r="D726" s="234" t="s">
        <v>159</v>
      </c>
      <c r="E726" s="40"/>
      <c r="F726" s="235" t="s">
        <v>850</v>
      </c>
      <c r="G726" s="40"/>
      <c r="H726" s="40"/>
      <c r="I726" s="236"/>
      <c r="J726" s="40"/>
      <c r="K726" s="40"/>
      <c r="L726" s="44"/>
      <c r="M726" s="237"/>
      <c r="N726" s="238"/>
      <c r="O726" s="92"/>
      <c r="P726" s="92"/>
      <c r="Q726" s="92"/>
      <c r="R726" s="92"/>
      <c r="S726" s="92"/>
      <c r="T726" s="93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T726" s="17" t="s">
        <v>159</v>
      </c>
      <c r="AU726" s="17" t="s">
        <v>83</v>
      </c>
    </row>
    <row r="727" s="15" customFormat="1">
      <c r="A727" s="15"/>
      <c r="B727" s="261"/>
      <c r="C727" s="262"/>
      <c r="D727" s="234" t="s">
        <v>160</v>
      </c>
      <c r="E727" s="263" t="s">
        <v>1</v>
      </c>
      <c r="F727" s="264" t="s">
        <v>852</v>
      </c>
      <c r="G727" s="262"/>
      <c r="H727" s="263" t="s">
        <v>1</v>
      </c>
      <c r="I727" s="265"/>
      <c r="J727" s="262"/>
      <c r="K727" s="262"/>
      <c r="L727" s="266"/>
      <c r="M727" s="267"/>
      <c r="N727" s="268"/>
      <c r="O727" s="268"/>
      <c r="P727" s="268"/>
      <c r="Q727" s="268"/>
      <c r="R727" s="268"/>
      <c r="S727" s="268"/>
      <c r="T727" s="269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70" t="s">
        <v>160</v>
      </c>
      <c r="AU727" s="270" t="s">
        <v>83</v>
      </c>
      <c r="AV727" s="15" t="s">
        <v>81</v>
      </c>
      <c r="AW727" s="15" t="s">
        <v>30</v>
      </c>
      <c r="AX727" s="15" t="s">
        <v>73</v>
      </c>
      <c r="AY727" s="270" t="s">
        <v>151</v>
      </c>
    </row>
    <row r="728" s="13" customFormat="1">
      <c r="A728" s="13"/>
      <c r="B728" s="239"/>
      <c r="C728" s="240"/>
      <c r="D728" s="234" t="s">
        <v>160</v>
      </c>
      <c r="E728" s="241" t="s">
        <v>1</v>
      </c>
      <c r="F728" s="242" t="s">
        <v>853</v>
      </c>
      <c r="G728" s="240"/>
      <c r="H728" s="243">
        <v>33.674999999999997</v>
      </c>
      <c r="I728" s="244"/>
      <c r="J728" s="240"/>
      <c r="K728" s="240"/>
      <c r="L728" s="245"/>
      <c r="M728" s="246"/>
      <c r="N728" s="247"/>
      <c r="O728" s="247"/>
      <c r="P728" s="247"/>
      <c r="Q728" s="247"/>
      <c r="R728" s="247"/>
      <c r="S728" s="247"/>
      <c r="T728" s="24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9" t="s">
        <v>160</v>
      </c>
      <c r="AU728" s="249" t="s">
        <v>83</v>
      </c>
      <c r="AV728" s="13" t="s">
        <v>83</v>
      </c>
      <c r="AW728" s="13" t="s">
        <v>30</v>
      </c>
      <c r="AX728" s="13" t="s">
        <v>73</v>
      </c>
      <c r="AY728" s="249" t="s">
        <v>151</v>
      </c>
    </row>
    <row r="729" s="14" customFormat="1">
      <c r="A729" s="14"/>
      <c r="B729" s="250"/>
      <c r="C729" s="251"/>
      <c r="D729" s="234" t="s">
        <v>160</v>
      </c>
      <c r="E729" s="252" t="s">
        <v>1</v>
      </c>
      <c r="F729" s="253" t="s">
        <v>162</v>
      </c>
      <c r="G729" s="251"/>
      <c r="H729" s="254">
        <v>33.674999999999997</v>
      </c>
      <c r="I729" s="255"/>
      <c r="J729" s="251"/>
      <c r="K729" s="251"/>
      <c r="L729" s="256"/>
      <c r="M729" s="257"/>
      <c r="N729" s="258"/>
      <c r="O729" s="258"/>
      <c r="P729" s="258"/>
      <c r="Q729" s="258"/>
      <c r="R729" s="258"/>
      <c r="S729" s="258"/>
      <c r="T729" s="25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60" t="s">
        <v>160</v>
      </c>
      <c r="AU729" s="260" t="s">
        <v>83</v>
      </c>
      <c r="AV729" s="14" t="s">
        <v>157</v>
      </c>
      <c r="AW729" s="14" t="s">
        <v>30</v>
      </c>
      <c r="AX729" s="14" t="s">
        <v>81</v>
      </c>
      <c r="AY729" s="260" t="s">
        <v>151</v>
      </c>
    </row>
    <row r="730" s="2" customFormat="1" ht="24.15" customHeight="1">
      <c r="A730" s="38"/>
      <c r="B730" s="39"/>
      <c r="C730" s="272" t="s">
        <v>854</v>
      </c>
      <c r="D730" s="272" t="s">
        <v>387</v>
      </c>
      <c r="E730" s="273" t="s">
        <v>855</v>
      </c>
      <c r="F730" s="274" t="s">
        <v>856</v>
      </c>
      <c r="G730" s="275" t="s">
        <v>267</v>
      </c>
      <c r="H730" s="276">
        <v>0.14199999999999999</v>
      </c>
      <c r="I730" s="277"/>
      <c r="J730" s="278">
        <f>ROUND(I730*H730,2)</f>
        <v>0</v>
      </c>
      <c r="K730" s="279"/>
      <c r="L730" s="280"/>
      <c r="M730" s="281" t="s">
        <v>1</v>
      </c>
      <c r="N730" s="282" t="s">
        <v>40</v>
      </c>
      <c r="O730" s="92"/>
      <c r="P730" s="230">
        <f>O730*H730</f>
        <v>0</v>
      </c>
      <c r="Q730" s="230">
        <v>1</v>
      </c>
      <c r="R730" s="230">
        <f>Q730*H730</f>
        <v>0.14199999999999999</v>
      </c>
      <c r="S730" s="230">
        <v>0</v>
      </c>
      <c r="T730" s="231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32" t="s">
        <v>191</v>
      </c>
      <c r="AT730" s="232" t="s">
        <v>387</v>
      </c>
      <c r="AU730" s="232" t="s">
        <v>83</v>
      </c>
      <c r="AY730" s="17" t="s">
        <v>151</v>
      </c>
      <c r="BE730" s="233">
        <f>IF(N730="základní",J730,0)</f>
        <v>0</v>
      </c>
      <c r="BF730" s="233">
        <f>IF(N730="snížená",J730,0)</f>
        <v>0</v>
      </c>
      <c r="BG730" s="233">
        <f>IF(N730="zákl. přenesená",J730,0)</f>
        <v>0</v>
      </c>
      <c r="BH730" s="233">
        <f>IF(N730="sníž. přenesená",J730,0)</f>
        <v>0</v>
      </c>
      <c r="BI730" s="233">
        <f>IF(N730="nulová",J730,0)</f>
        <v>0</v>
      </c>
      <c r="BJ730" s="17" t="s">
        <v>157</v>
      </c>
      <c r="BK730" s="233">
        <f>ROUND(I730*H730,2)</f>
        <v>0</v>
      </c>
      <c r="BL730" s="17" t="s">
        <v>157</v>
      </c>
      <c r="BM730" s="232" t="s">
        <v>857</v>
      </c>
    </row>
    <row r="731" s="2" customFormat="1">
      <c r="A731" s="38"/>
      <c r="B731" s="39"/>
      <c r="C731" s="40"/>
      <c r="D731" s="234" t="s">
        <v>159</v>
      </c>
      <c r="E731" s="40"/>
      <c r="F731" s="235" t="s">
        <v>856</v>
      </c>
      <c r="G731" s="40"/>
      <c r="H731" s="40"/>
      <c r="I731" s="236"/>
      <c r="J731" s="40"/>
      <c r="K731" s="40"/>
      <c r="L731" s="44"/>
      <c r="M731" s="237"/>
      <c r="N731" s="238"/>
      <c r="O731" s="92"/>
      <c r="P731" s="92"/>
      <c r="Q731" s="92"/>
      <c r="R731" s="92"/>
      <c r="S731" s="92"/>
      <c r="T731" s="93"/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T731" s="17" t="s">
        <v>159</v>
      </c>
      <c r="AU731" s="17" t="s">
        <v>83</v>
      </c>
    </row>
    <row r="732" s="15" customFormat="1">
      <c r="A732" s="15"/>
      <c r="B732" s="261"/>
      <c r="C732" s="262"/>
      <c r="D732" s="234" t="s">
        <v>160</v>
      </c>
      <c r="E732" s="263" t="s">
        <v>1</v>
      </c>
      <c r="F732" s="264" t="s">
        <v>858</v>
      </c>
      <c r="G732" s="262"/>
      <c r="H732" s="263" t="s">
        <v>1</v>
      </c>
      <c r="I732" s="265"/>
      <c r="J732" s="262"/>
      <c r="K732" s="262"/>
      <c r="L732" s="266"/>
      <c r="M732" s="267"/>
      <c r="N732" s="268"/>
      <c r="O732" s="268"/>
      <c r="P732" s="268"/>
      <c r="Q732" s="268"/>
      <c r="R732" s="268"/>
      <c r="S732" s="268"/>
      <c r="T732" s="269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70" t="s">
        <v>160</v>
      </c>
      <c r="AU732" s="270" t="s">
        <v>83</v>
      </c>
      <c r="AV732" s="15" t="s">
        <v>81</v>
      </c>
      <c r="AW732" s="15" t="s">
        <v>30</v>
      </c>
      <c r="AX732" s="15" t="s">
        <v>73</v>
      </c>
      <c r="AY732" s="270" t="s">
        <v>151</v>
      </c>
    </row>
    <row r="733" s="13" customFormat="1">
      <c r="A733" s="13"/>
      <c r="B733" s="239"/>
      <c r="C733" s="240"/>
      <c r="D733" s="234" t="s">
        <v>160</v>
      </c>
      <c r="E733" s="241" t="s">
        <v>1</v>
      </c>
      <c r="F733" s="242" t="s">
        <v>859</v>
      </c>
      <c r="G733" s="240"/>
      <c r="H733" s="243">
        <v>0.14199999999999999</v>
      </c>
      <c r="I733" s="244"/>
      <c r="J733" s="240"/>
      <c r="K733" s="240"/>
      <c r="L733" s="245"/>
      <c r="M733" s="246"/>
      <c r="N733" s="247"/>
      <c r="O733" s="247"/>
      <c r="P733" s="247"/>
      <c r="Q733" s="247"/>
      <c r="R733" s="247"/>
      <c r="S733" s="247"/>
      <c r="T733" s="24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9" t="s">
        <v>160</v>
      </c>
      <c r="AU733" s="249" t="s">
        <v>83</v>
      </c>
      <c r="AV733" s="13" t="s">
        <v>83</v>
      </c>
      <c r="AW733" s="13" t="s">
        <v>30</v>
      </c>
      <c r="AX733" s="13" t="s">
        <v>73</v>
      </c>
      <c r="AY733" s="249" t="s">
        <v>151</v>
      </c>
    </row>
    <row r="734" s="14" customFormat="1">
      <c r="A734" s="14"/>
      <c r="B734" s="250"/>
      <c r="C734" s="251"/>
      <c r="D734" s="234" t="s">
        <v>160</v>
      </c>
      <c r="E734" s="252" t="s">
        <v>1</v>
      </c>
      <c r="F734" s="253" t="s">
        <v>162</v>
      </c>
      <c r="G734" s="251"/>
      <c r="H734" s="254">
        <v>0.14199999999999999</v>
      </c>
      <c r="I734" s="255"/>
      <c r="J734" s="251"/>
      <c r="K734" s="251"/>
      <c r="L734" s="256"/>
      <c r="M734" s="257"/>
      <c r="N734" s="258"/>
      <c r="O734" s="258"/>
      <c r="P734" s="258"/>
      <c r="Q734" s="258"/>
      <c r="R734" s="258"/>
      <c r="S734" s="258"/>
      <c r="T734" s="25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0" t="s">
        <v>160</v>
      </c>
      <c r="AU734" s="260" t="s">
        <v>83</v>
      </c>
      <c r="AV734" s="14" t="s">
        <v>157</v>
      </c>
      <c r="AW734" s="14" t="s">
        <v>30</v>
      </c>
      <c r="AX734" s="14" t="s">
        <v>81</v>
      </c>
      <c r="AY734" s="260" t="s">
        <v>151</v>
      </c>
    </row>
    <row r="735" s="2" customFormat="1" ht="16.5" customHeight="1">
      <c r="A735" s="38"/>
      <c r="B735" s="39"/>
      <c r="C735" s="220" t="s">
        <v>860</v>
      </c>
      <c r="D735" s="220" t="s">
        <v>153</v>
      </c>
      <c r="E735" s="221" t="s">
        <v>861</v>
      </c>
      <c r="F735" s="222" t="s">
        <v>862</v>
      </c>
      <c r="G735" s="223" t="s">
        <v>348</v>
      </c>
      <c r="H735" s="224">
        <v>3</v>
      </c>
      <c r="I735" s="225"/>
      <c r="J735" s="226">
        <f>ROUND(I735*H735,2)</f>
        <v>0</v>
      </c>
      <c r="K735" s="227"/>
      <c r="L735" s="44"/>
      <c r="M735" s="228" t="s">
        <v>1</v>
      </c>
      <c r="N735" s="229" t="s">
        <v>40</v>
      </c>
      <c r="O735" s="92"/>
      <c r="P735" s="230">
        <f>O735*H735</f>
        <v>0</v>
      </c>
      <c r="Q735" s="230">
        <v>0.00018000000000000001</v>
      </c>
      <c r="R735" s="230">
        <f>Q735*H735</f>
        <v>0.00054000000000000001</v>
      </c>
      <c r="S735" s="230">
        <v>0</v>
      </c>
      <c r="T735" s="231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32" t="s">
        <v>157</v>
      </c>
      <c r="AT735" s="232" t="s">
        <v>153</v>
      </c>
      <c r="AU735" s="232" t="s">
        <v>83</v>
      </c>
      <c r="AY735" s="17" t="s">
        <v>151</v>
      </c>
      <c r="BE735" s="233">
        <f>IF(N735="základní",J735,0)</f>
        <v>0</v>
      </c>
      <c r="BF735" s="233">
        <f>IF(N735="snížená",J735,0)</f>
        <v>0</v>
      </c>
      <c r="BG735" s="233">
        <f>IF(N735="zákl. přenesená",J735,0)</f>
        <v>0</v>
      </c>
      <c r="BH735" s="233">
        <f>IF(N735="sníž. přenesená",J735,0)</f>
        <v>0</v>
      </c>
      <c r="BI735" s="233">
        <f>IF(N735="nulová",J735,0)</f>
        <v>0</v>
      </c>
      <c r="BJ735" s="17" t="s">
        <v>157</v>
      </c>
      <c r="BK735" s="233">
        <f>ROUND(I735*H735,2)</f>
        <v>0</v>
      </c>
      <c r="BL735" s="17" t="s">
        <v>157</v>
      </c>
      <c r="BM735" s="232" t="s">
        <v>863</v>
      </c>
    </row>
    <row r="736" s="2" customFormat="1">
      <c r="A736" s="38"/>
      <c r="B736" s="39"/>
      <c r="C736" s="40"/>
      <c r="D736" s="234" t="s">
        <v>159</v>
      </c>
      <c r="E736" s="40"/>
      <c r="F736" s="235" t="s">
        <v>862</v>
      </c>
      <c r="G736" s="40"/>
      <c r="H736" s="40"/>
      <c r="I736" s="236"/>
      <c r="J736" s="40"/>
      <c r="K736" s="40"/>
      <c r="L736" s="44"/>
      <c r="M736" s="237"/>
      <c r="N736" s="238"/>
      <c r="O736" s="92"/>
      <c r="P736" s="92"/>
      <c r="Q736" s="92"/>
      <c r="R736" s="92"/>
      <c r="S736" s="92"/>
      <c r="T736" s="93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T736" s="17" t="s">
        <v>159</v>
      </c>
      <c r="AU736" s="17" t="s">
        <v>83</v>
      </c>
    </row>
    <row r="737" s="2" customFormat="1" ht="16.5" customHeight="1">
      <c r="A737" s="38"/>
      <c r="B737" s="39"/>
      <c r="C737" s="272" t="s">
        <v>864</v>
      </c>
      <c r="D737" s="272" t="s">
        <v>387</v>
      </c>
      <c r="E737" s="273" t="s">
        <v>865</v>
      </c>
      <c r="F737" s="274" t="s">
        <v>866</v>
      </c>
      <c r="G737" s="275" t="s">
        <v>348</v>
      </c>
      <c r="H737" s="276">
        <v>2</v>
      </c>
      <c r="I737" s="277"/>
      <c r="J737" s="278">
        <f>ROUND(I737*H737,2)</f>
        <v>0</v>
      </c>
      <c r="K737" s="279"/>
      <c r="L737" s="280"/>
      <c r="M737" s="281" t="s">
        <v>1</v>
      </c>
      <c r="N737" s="282" t="s">
        <v>40</v>
      </c>
      <c r="O737" s="92"/>
      <c r="P737" s="230">
        <f>O737*H737</f>
        <v>0</v>
      </c>
      <c r="Q737" s="230">
        <v>0.012</v>
      </c>
      <c r="R737" s="230">
        <f>Q737*H737</f>
        <v>0.024</v>
      </c>
      <c r="S737" s="230">
        <v>0</v>
      </c>
      <c r="T737" s="231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32" t="s">
        <v>191</v>
      </c>
      <c r="AT737" s="232" t="s">
        <v>387</v>
      </c>
      <c r="AU737" s="232" t="s">
        <v>83</v>
      </c>
      <c r="AY737" s="17" t="s">
        <v>151</v>
      </c>
      <c r="BE737" s="233">
        <f>IF(N737="základní",J737,0)</f>
        <v>0</v>
      </c>
      <c r="BF737" s="233">
        <f>IF(N737="snížená",J737,0)</f>
        <v>0</v>
      </c>
      <c r="BG737" s="233">
        <f>IF(N737="zákl. přenesená",J737,0)</f>
        <v>0</v>
      </c>
      <c r="BH737" s="233">
        <f>IF(N737="sníž. přenesená",J737,0)</f>
        <v>0</v>
      </c>
      <c r="BI737" s="233">
        <f>IF(N737="nulová",J737,0)</f>
        <v>0</v>
      </c>
      <c r="BJ737" s="17" t="s">
        <v>157</v>
      </c>
      <c r="BK737" s="233">
        <f>ROUND(I737*H737,2)</f>
        <v>0</v>
      </c>
      <c r="BL737" s="17" t="s">
        <v>157</v>
      </c>
      <c r="BM737" s="232" t="s">
        <v>867</v>
      </c>
    </row>
    <row r="738" s="2" customFormat="1">
      <c r="A738" s="38"/>
      <c r="B738" s="39"/>
      <c r="C738" s="40"/>
      <c r="D738" s="234" t="s">
        <v>159</v>
      </c>
      <c r="E738" s="40"/>
      <c r="F738" s="235" t="s">
        <v>866</v>
      </c>
      <c r="G738" s="40"/>
      <c r="H738" s="40"/>
      <c r="I738" s="236"/>
      <c r="J738" s="40"/>
      <c r="K738" s="40"/>
      <c r="L738" s="44"/>
      <c r="M738" s="237"/>
      <c r="N738" s="238"/>
      <c r="O738" s="92"/>
      <c r="P738" s="92"/>
      <c r="Q738" s="92"/>
      <c r="R738" s="92"/>
      <c r="S738" s="92"/>
      <c r="T738" s="93"/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T738" s="17" t="s">
        <v>159</v>
      </c>
      <c r="AU738" s="17" t="s">
        <v>83</v>
      </c>
    </row>
    <row r="739" s="2" customFormat="1" ht="16.5" customHeight="1">
      <c r="A739" s="38"/>
      <c r="B739" s="39"/>
      <c r="C739" s="272" t="s">
        <v>868</v>
      </c>
      <c r="D739" s="272" t="s">
        <v>387</v>
      </c>
      <c r="E739" s="273" t="s">
        <v>869</v>
      </c>
      <c r="F739" s="274" t="s">
        <v>870</v>
      </c>
      <c r="G739" s="275" t="s">
        <v>348</v>
      </c>
      <c r="H739" s="276">
        <v>1</v>
      </c>
      <c r="I739" s="277"/>
      <c r="J739" s="278">
        <f>ROUND(I739*H739,2)</f>
        <v>0</v>
      </c>
      <c r="K739" s="279"/>
      <c r="L739" s="280"/>
      <c r="M739" s="281" t="s">
        <v>1</v>
      </c>
      <c r="N739" s="282" t="s">
        <v>40</v>
      </c>
      <c r="O739" s="92"/>
      <c r="P739" s="230">
        <f>O739*H739</f>
        <v>0</v>
      </c>
      <c r="Q739" s="230">
        <v>0.0089999999999999993</v>
      </c>
      <c r="R739" s="230">
        <f>Q739*H739</f>
        <v>0.0089999999999999993</v>
      </c>
      <c r="S739" s="230">
        <v>0</v>
      </c>
      <c r="T739" s="231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32" t="s">
        <v>191</v>
      </c>
      <c r="AT739" s="232" t="s">
        <v>387</v>
      </c>
      <c r="AU739" s="232" t="s">
        <v>83</v>
      </c>
      <c r="AY739" s="17" t="s">
        <v>151</v>
      </c>
      <c r="BE739" s="233">
        <f>IF(N739="základní",J739,0)</f>
        <v>0</v>
      </c>
      <c r="BF739" s="233">
        <f>IF(N739="snížená",J739,0)</f>
        <v>0</v>
      </c>
      <c r="BG739" s="233">
        <f>IF(N739="zákl. přenesená",J739,0)</f>
        <v>0</v>
      </c>
      <c r="BH739" s="233">
        <f>IF(N739="sníž. přenesená",J739,0)</f>
        <v>0</v>
      </c>
      <c r="BI739" s="233">
        <f>IF(N739="nulová",J739,0)</f>
        <v>0</v>
      </c>
      <c r="BJ739" s="17" t="s">
        <v>157</v>
      </c>
      <c r="BK739" s="233">
        <f>ROUND(I739*H739,2)</f>
        <v>0</v>
      </c>
      <c r="BL739" s="17" t="s">
        <v>157</v>
      </c>
      <c r="BM739" s="232" t="s">
        <v>871</v>
      </c>
    </row>
    <row r="740" s="2" customFormat="1">
      <c r="A740" s="38"/>
      <c r="B740" s="39"/>
      <c r="C740" s="40"/>
      <c r="D740" s="234" t="s">
        <v>159</v>
      </c>
      <c r="E740" s="40"/>
      <c r="F740" s="235" t="s">
        <v>870</v>
      </c>
      <c r="G740" s="40"/>
      <c r="H740" s="40"/>
      <c r="I740" s="236"/>
      <c r="J740" s="40"/>
      <c r="K740" s="40"/>
      <c r="L740" s="44"/>
      <c r="M740" s="237"/>
      <c r="N740" s="238"/>
      <c r="O740" s="92"/>
      <c r="P740" s="92"/>
      <c r="Q740" s="92"/>
      <c r="R740" s="92"/>
      <c r="S740" s="92"/>
      <c r="T740" s="93"/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T740" s="17" t="s">
        <v>159</v>
      </c>
      <c r="AU740" s="17" t="s">
        <v>83</v>
      </c>
    </row>
    <row r="741" s="2" customFormat="1" ht="24.15" customHeight="1">
      <c r="A741" s="38"/>
      <c r="B741" s="39"/>
      <c r="C741" s="220" t="s">
        <v>872</v>
      </c>
      <c r="D741" s="220" t="s">
        <v>153</v>
      </c>
      <c r="E741" s="221" t="s">
        <v>873</v>
      </c>
      <c r="F741" s="222" t="s">
        <v>874</v>
      </c>
      <c r="G741" s="223" t="s">
        <v>348</v>
      </c>
      <c r="H741" s="224">
        <v>8</v>
      </c>
      <c r="I741" s="225"/>
      <c r="J741" s="226">
        <f>ROUND(I741*H741,2)</f>
        <v>0</v>
      </c>
      <c r="K741" s="227"/>
      <c r="L741" s="44"/>
      <c r="M741" s="228" t="s">
        <v>1</v>
      </c>
      <c r="N741" s="229" t="s">
        <v>40</v>
      </c>
      <c r="O741" s="92"/>
      <c r="P741" s="230">
        <f>O741*H741</f>
        <v>0</v>
      </c>
      <c r="Q741" s="230">
        <v>4.0000000000000003E-05</v>
      </c>
      <c r="R741" s="230">
        <f>Q741*H741</f>
        <v>0.00032000000000000003</v>
      </c>
      <c r="S741" s="230">
        <v>0</v>
      </c>
      <c r="T741" s="231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32" t="s">
        <v>157</v>
      </c>
      <c r="AT741" s="232" t="s">
        <v>153</v>
      </c>
      <c r="AU741" s="232" t="s">
        <v>83</v>
      </c>
      <c r="AY741" s="17" t="s">
        <v>151</v>
      </c>
      <c r="BE741" s="233">
        <f>IF(N741="základní",J741,0)</f>
        <v>0</v>
      </c>
      <c r="BF741" s="233">
        <f>IF(N741="snížená",J741,0)</f>
        <v>0</v>
      </c>
      <c r="BG741" s="233">
        <f>IF(N741="zákl. přenesená",J741,0)</f>
        <v>0</v>
      </c>
      <c r="BH741" s="233">
        <f>IF(N741="sníž. přenesená",J741,0)</f>
        <v>0</v>
      </c>
      <c r="BI741" s="233">
        <f>IF(N741="nulová",J741,0)</f>
        <v>0</v>
      </c>
      <c r="BJ741" s="17" t="s">
        <v>157</v>
      </c>
      <c r="BK741" s="233">
        <f>ROUND(I741*H741,2)</f>
        <v>0</v>
      </c>
      <c r="BL741" s="17" t="s">
        <v>157</v>
      </c>
      <c r="BM741" s="232" t="s">
        <v>875</v>
      </c>
    </row>
    <row r="742" s="2" customFormat="1">
      <c r="A742" s="38"/>
      <c r="B742" s="39"/>
      <c r="C742" s="40"/>
      <c r="D742" s="234" t="s">
        <v>159</v>
      </c>
      <c r="E742" s="40"/>
      <c r="F742" s="235" t="s">
        <v>874</v>
      </c>
      <c r="G742" s="40"/>
      <c r="H742" s="40"/>
      <c r="I742" s="236"/>
      <c r="J742" s="40"/>
      <c r="K742" s="40"/>
      <c r="L742" s="44"/>
      <c r="M742" s="237"/>
      <c r="N742" s="238"/>
      <c r="O742" s="92"/>
      <c r="P742" s="92"/>
      <c r="Q742" s="92"/>
      <c r="R742" s="92"/>
      <c r="S742" s="92"/>
      <c r="T742" s="93"/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T742" s="17" t="s">
        <v>159</v>
      </c>
      <c r="AU742" s="17" t="s">
        <v>83</v>
      </c>
    </row>
    <row r="743" s="2" customFormat="1" ht="21.75" customHeight="1">
      <c r="A743" s="38"/>
      <c r="B743" s="39"/>
      <c r="C743" s="220" t="s">
        <v>876</v>
      </c>
      <c r="D743" s="220" t="s">
        <v>153</v>
      </c>
      <c r="E743" s="221" t="s">
        <v>877</v>
      </c>
      <c r="F743" s="222" t="s">
        <v>878</v>
      </c>
      <c r="G743" s="223" t="s">
        <v>348</v>
      </c>
      <c r="H743" s="224">
        <v>8</v>
      </c>
      <c r="I743" s="225"/>
      <c r="J743" s="226">
        <f>ROUND(I743*H743,2)</f>
        <v>0</v>
      </c>
      <c r="K743" s="227"/>
      <c r="L743" s="44"/>
      <c r="M743" s="228" t="s">
        <v>1</v>
      </c>
      <c r="N743" s="229" t="s">
        <v>40</v>
      </c>
      <c r="O743" s="92"/>
      <c r="P743" s="230">
        <f>O743*H743</f>
        <v>0</v>
      </c>
      <c r="Q743" s="230">
        <v>0.00036999999999999999</v>
      </c>
      <c r="R743" s="230">
        <f>Q743*H743</f>
        <v>0.00296</v>
      </c>
      <c r="S743" s="230">
        <v>0</v>
      </c>
      <c r="T743" s="231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32" t="s">
        <v>157</v>
      </c>
      <c r="AT743" s="232" t="s">
        <v>153</v>
      </c>
      <c r="AU743" s="232" t="s">
        <v>83</v>
      </c>
      <c r="AY743" s="17" t="s">
        <v>151</v>
      </c>
      <c r="BE743" s="233">
        <f>IF(N743="základní",J743,0)</f>
        <v>0</v>
      </c>
      <c r="BF743" s="233">
        <f>IF(N743="snížená",J743,0)</f>
        <v>0</v>
      </c>
      <c r="BG743" s="233">
        <f>IF(N743="zákl. přenesená",J743,0)</f>
        <v>0</v>
      </c>
      <c r="BH743" s="233">
        <f>IF(N743="sníž. přenesená",J743,0)</f>
        <v>0</v>
      </c>
      <c r="BI743" s="233">
        <f>IF(N743="nulová",J743,0)</f>
        <v>0</v>
      </c>
      <c r="BJ743" s="17" t="s">
        <v>157</v>
      </c>
      <c r="BK743" s="233">
        <f>ROUND(I743*H743,2)</f>
        <v>0</v>
      </c>
      <c r="BL743" s="17" t="s">
        <v>157</v>
      </c>
      <c r="BM743" s="232" t="s">
        <v>879</v>
      </c>
    </row>
    <row r="744" s="2" customFormat="1">
      <c r="A744" s="38"/>
      <c r="B744" s="39"/>
      <c r="C744" s="40"/>
      <c r="D744" s="234" t="s">
        <v>159</v>
      </c>
      <c r="E744" s="40"/>
      <c r="F744" s="235" t="s">
        <v>878</v>
      </c>
      <c r="G744" s="40"/>
      <c r="H744" s="40"/>
      <c r="I744" s="236"/>
      <c r="J744" s="40"/>
      <c r="K744" s="40"/>
      <c r="L744" s="44"/>
      <c r="M744" s="237"/>
      <c r="N744" s="238"/>
      <c r="O744" s="92"/>
      <c r="P744" s="92"/>
      <c r="Q744" s="92"/>
      <c r="R744" s="92"/>
      <c r="S744" s="92"/>
      <c r="T744" s="93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T744" s="17" t="s">
        <v>159</v>
      </c>
      <c r="AU744" s="17" t="s">
        <v>83</v>
      </c>
    </row>
    <row r="745" s="2" customFormat="1" ht="16.5" customHeight="1">
      <c r="A745" s="38"/>
      <c r="B745" s="39"/>
      <c r="C745" s="220" t="s">
        <v>880</v>
      </c>
      <c r="D745" s="220" t="s">
        <v>153</v>
      </c>
      <c r="E745" s="221" t="s">
        <v>881</v>
      </c>
      <c r="F745" s="222" t="s">
        <v>882</v>
      </c>
      <c r="G745" s="223" t="s">
        <v>194</v>
      </c>
      <c r="H745" s="224">
        <v>5.5090000000000003</v>
      </c>
      <c r="I745" s="225"/>
      <c r="J745" s="226">
        <f>ROUND(I745*H745,2)</f>
        <v>0</v>
      </c>
      <c r="K745" s="227"/>
      <c r="L745" s="44"/>
      <c r="M745" s="228" t="s">
        <v>1</v>
      </c>
      <c r="N745" s="229" t="s">
        <v>40</v>
      </c>
      <c r="O745" s="92"/>
      <c r="P745" s="230">
        <f>O745*H745</f>
        <v>0</v>
      </c>
      <c r="Q745" s="230">
        <v>0</v>
      </c>
      <c r="R745" s="230">
        <f>Q745*H745</f>
        <v>0</v>
      </c>
      <c r="S745" s="230">
        <v>2.3999999999999999</v>
      </c>
      <c r="T745" s="231">
        <f>S745*H745</f>
        <v>13.221600000000001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32" t="s">
        <v>157</v>
      </c>
      <c r="AT745" s="232" t="s">
        <v>153</v>
      </c>
      <c r="AU745" s="232" t="s">
        <v>83</v>
      </c>
      <c r="AY745" s="17" t="s">
        <v>151</v>
      </c>
      <c r="BE745" s="233">
        <f>IF(N745="základní",J745,0)</f>
        <v>0</v>
      </c>
      <c r="BF745" s="233">
        <f>IF(N745="snížená",J745,0)</f>
        <v>0</v>
      </c>
      <c r="BG745" s="233">
        <f>IF(N745="zákl. přenesená",J745,0)</f>
        <v>0</v>
      </c>
      <c r="BH745" s="233">
        <f>IF(N745="sníž. přenesená",J745,0)</f>
        <v>0</v>
      </c>
      <c r="BI745" s="233">
        <f>IF(N745="nulová",J745,0)</f>
        <v>0</v>
      </c>
      <c r="BJ745" s="17" t="s">
        <v>157</v>
      </c>
      <c r="BK745" s="233">
        <f>ROUND(I745*H745,2)</f>
        <v>0</v>
      </c>
      <c r="BL745" s="17" t="s">
        <v>157</v>
      </c>
      <c r="BM745" s="232" t="s">
        <v>883</v>
      </c>
    </row>
    <row r="746" s="2" customFormat="1">
      <c r="A746" s="38"/>
      <c r="B746" s="39"/>
      <c r="C746" s="40"/>
      <c r="D746" s="234" t="s">
        <v>159</v>
      </c>
      <c r="E746" s="40"/>
      <c r="F746" s="235" t="s">
        <v>882</v>
      </c>
      <c r="G746" s="40"/>
      <c r="H746" s="40"/>
      <c r="I746" s="236"/>
      <c r="J746" s="40"/>
      <c r="K746" s="40"/>
      <c r="L746" s="44"/>
      <c r="M746" s="237"/>
      <c r="N746" s="238"/>
      <c r="O746" s="92"/>
      <c r="P746" s="92"/>
      <c r="Q746" s="92"/>
      <c r="R746" s="92"/>
      <c r="S746" s="92"/>
      <c r="T746" s="93"/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T746" s="17" t="s">
        <v>159</v>
      </c>
      <c r="AU746" s="17" t="s">
        <v>83</v>
      </c>
    </row>
    <row r="747" s="15" customFormat="1">
      <c r="A747" s="15"/>
      <c r="B747" s="261"/>
      <c r="C747" s="262"/>
      <c r="D747" s="234" t="s">
        <v>160</v>
      </c>
      <c r="E747" s="263" t="s">
        <v>1</v>
      </c>
      <c r="F747" s="264" t="s">
        <v>884</v>
      </c>
      <c r="G747" s="262"/>
      <c r="H747" s="263" t="s">
        <v>1</v>
      </c>
      <c r="I747" s="265"/>
      <c r="J747" s="262"/>
      <c r="K747" s="262"/>
      <c r="L747" s="266"/>
      <c r="M747" s="267"/>
      <c r="N747" s="268"/>
      <c r="O747" s="268"/>
      <c r="P747" s="268"/>
      <c r="Q747" s="268"/>
      <c r="R747" s="268"/>
      <c r="S747" s="268"/>
      <c r="T747" s="269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70" t="s">
        <v>160</v>
      </c>
      <c r="AU747" s="270" t="s">
        <v>83</v>
      </c>
      <c r="AV747" s="15" t="s">
        <v>81</v>
      </c>
      <c r="AW747" s="15" t="s">
        <v>30</v>
      </c>
      <c r="AX747" s="15" t="s">
        <v>73</v>
      </c>
      <c r="AY747" s="270" t="s">
        <v>151</v>
      </c>
    </row>
    <row r="748" s="13" customFormat="1">
      <c r="A748" s="13"/>
      <c r="B748" s="239"/>
      <c r="C748" s="240"/>
      <c r="D748" s="234" t="s">
        <v>160</v>
      </c>
      <c r="E748" s="241" t="s">
        <v>1</v>
      </c>
      <c r="F748" s="242" t="s">
        <v>885</v>
      </c>
      <c r="G748" s="240"/>
      <c r="H748" s="243">
        <v>1.065</v>
      </c>
      <c r="I748" s="244"/>
      <c r="J748" s="240"/>
      <c r="K748" s="240"/>
      <c r="L748" s="245"/>
      <c r="M748" s="246"/>
      <c r="N748" s="247"/>
      <c r="O748" s="247"/>
      <c r="P748" s="247"/>
      <c r="Q748" s="247"/>
      <c r="R748" s="247"/>
      <c r="S748" s="247"/>
      <c r="T748" s="24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9" t="s">
        <v>160</v>
      </c>
      <c r="AU748" s="249" t="s">
        <v>83</v>
      </c>
      <c r="AV748" s="13" t="s">
        <v>83</v>
      </c>
      <c r="AW748" s="13" t="s">
        <v>30</v>
      </c>
      <c r="AX748" s="13" t="s">
        <v>73</v>
      </c>
      <c r="AY748" s="249" t="s">
        <v>151</v>
      </c>
    </row>
    <row r="749" s="15" customFormat="1">
      <c r="A749" s="15"/>
      <c r="B749" s="261"/>
      <c r="C749" s="262"/>
      <c r="D749" s="234" t="s">
        <v>160</v>
      </c>
      <c r="E749" s="263" t="s">
        <v>1</v>
      </c>
      <c r="F749" s="264" t="s">
        <v>886</v>
      </c>
      <c r="G749" s="262"/>
      <c r="H749" s="263" t="s">
        <v>1</v>
      </c>
      <c r="I749" s="265"/>
      <c r="J749" s="262"/>
      <c r="K749" s="262"/>
      <c r="L749" s="266"/>
      <c r="M749" s="267"/>
      <c r="N749" s="268"/>
      <c r="O749" s="268"/>
      <c r="P749" s="268"/>
      <c r="Q749" s="268"/>
      <c r="R749" s="268"/>
      <c r="S749" s="268"/>
      <c r="T749" s="269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70" t="s">
        <v>160</v>
      </c>
      <c r="AU749" s="270" t="s">
        <v>83</v>
      </c>
      <c r="AV749" s="15" t="s">
        <v>81</v>
      </c>
      <c r="AW749" s="15" t="s">
        <v>30</v>
      </c>
      <c r="AX749" s="15" t="s">
        <v>73</v>
      </c>
      <c r="AY749" s="270" t="s">
        <v>151</v>
      </c>
    </row>
    <row r="750" s="13" customFormat="1">
      <c r="A750" s="13"/>
      <c r="B750" s="239"/>
      <c r="C750" s="240"/>
      <c r="D750" s="234" t="s">
        <v>160</v>
      </c>
      <c r="E750" s="241" t="s">
        <v>1</v>
      </c>
      <c r="F750" s="242" t="s">
        <v>887</v>
      </c>
      <c r="G750" s="240"/>
      <c r="H750" s="243">
        <v>0.70599999999999996</v>
      </c>
      <c r="I750" s="244"/>
      <c r="J750" s="240"/>
      <c r="K750" s="240"/>
      <c r="L750" s="245"/>
      <c r="M750" s="246"/>
      <c r="N750" s="247"/>
      <c r="O750" s="247"/>
      <c r="P750" s="247"/>
      <c r="Q750" s="247"/>
      <c r="R750" s="247"/>
      <c r="S750" s="247"/>
      <c r="T750" s="248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9" t="s">
        <v>160</v>
      </c>
      <c r="AU750" s="249" t="s">
        <v>83</v>
      </c>
      <c r="AV750" s="13" t="s">
        <v>83</v>
      </c>
      <c r="AW750" s="13" t="s">
        <v>30</v>
      </c>
      <c r="AX750" s="13" t="s">
        <v>73</v>
      </c>
      <c r="AY750" s="249" t="s">
        <v>151</v>
      </c>
    </row>
    <row r="751" s="15" customFormat="1">
      <c r="A751" s="15"/>
      <c r="B751" s="261"/>
      <c r="C751" s="262"/>
      <c r="D751" s="234" t="s">
        <v>160</v>
      </c>
      <c r="E751" s="263" t="s">
        <v>1</v>
      </c>
      <c r="F751" s="264" t="s">
        <v>196</v>
      </c>
      <c r="G751" s="262"/>
      <c r="H751" s="263" t="s">
        <v>1</v>
      </c>
      <c r="I751" s="265"/>
      <c r="J751" s="262"/>
      <c r="K751" s="262"/>
      <c r="L751" s="266"/>
      <c r="M751" s="267"/>
      <c r="N751" s="268"/>
      <c r="O751" s="268"/>
      <c r="P751" s="268"/>
      <c r="Q751" s="268"/>
      <c r="R751" s="268"/>
      <c r="S751" s="268"/>
      <c r="T751" s="269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0" t="s">
        <v>160</v>
      </c>
      <c r="AU751" s="270" t="s">
        <v>83</v>
      </c>
      <c r="AV751" s="15" t="s">
        <v>81</v>
      </c>
      <c r="AW751" s="15" t="s">
        <v>30</v>
      </c>
      <c r="AX751" s="15" t="s">
        <v>73</v>
      </c>
      <c r="AY751" s="270" t="s">
        <v>151</v>
      </c>
    </row>
    <row r="752" s="13" customFormat="1">
      <c r="A752" s="13"/>
      <c r="B752" s="239"/>
      <c r="C752" s="240"/>
      <c r="D752" s="234" t="s">
        <v>160</v>
      </c>
      <c r="E752" s="241" t="s">
        <v>1</v>
      </c>
      <c r="F752" s="242" t="s">
        <v>888</v>
      </c>
      <c r="G752" s="240"/>
      <c r="H752" s="243">
        <v>3.738</v>
      </c>
      <c r="I752" s="244"/>
      <c r="J752" s="240"/>
      <c r="K752" s="240"/>
      <c r="L752" s="245"/>
      <c r="M752" s="246"/>
      <c r="N752" s="247"/>
      <c r="O752" s="247"/>
      <c r="P752" s="247"/>
      <c r="Q752" s="247"/>
      <c r="R752" s="247"/>
      <c r="S752" s="247"/>
      <c r="T752" s="24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9" t="s">
        <v>160</v>
      </c>
      <c r="AU752" s="249" t="s">
        <v>83</v>
      </c>
      <c r="AV752" s="13" t="s">
        <v>83</v>
      </c>
      <c r="AW752" s="13" t="s">
        <v>30</v>
      </c>
      <c r="AX752" s="13" t="s">
        <v>73</v>
      </c>
      <c r="AY752" s="249" t="s">
        <v>151</v>
      </c>
    </row>
    <row r="753" s="14" customFormat="1">
      <c r="A753" s="14"/>
      <c r="B753" s="250"/>
      <c r="C753" s="251"/>
      <c r="D753" s="234" t="s">
        <v>160</v>
      </c>
      <c r="E753" s="252" t="s">
        <v>1</v>
      </c>
      <c r="F753" s="253" t="s">
        <v>162</v>
      </c>
      <c r="G753" s="251"/>
      <c r="H753" s="254">
        <v>5.5090000000000003</v>
      </c>
      <c r="I753" s="255"/>
      <c r="J753" s="251"/>
      <c r="K753" s="251"/>
      <c r="L753" s="256"/>
      <c r="M753" s="257"/>
      <c r="N753" s="258"/>
      <c r="O753" s="258"/>
      <c r="P753" s="258"/>
      <c r="Q753" s="258"/>
      <c r="R753" s="258"/>
      <c r="S753" s="258"/>
      <c r="T753" s="25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60" t="s">
        <v>160</v>
      </c>
      <c r="AU753" s="260" t="s">
        <v>83</v>
      </c>
      <c r="AV753" s="14" t="s">
        <v>157</v>
      </c>
      <c r="AW753" s="14" t="s">
        <v>30</v>
      </c>
      <c r="AX753" s="14" t="s">
        <v>81</v>
      </c>
      <c r="AY753" s="260" t="s">
        <v>151</v>
      </c>
    </row>
    <row r="754" s="2" customFormat="1" ht="24.15" customHeight="1">
      <c r="A754" s="38"/>
      <c r="B754" s="39"/>
      <c r="C754" s="220" t="s">
        <v>889</v>
      </c>
      <c r="D754" s="220" t="s">
        <v>153</v>
      </c>
      <c r="E754" s="221" t="s">
        <v>890</v>
      </c>
      <c r="F754" s="222" t="s">
        <v>891</v>
      </c>
      <c r="G754" s="223" t="s">
        <v>194</v>
      </c>
      <c r="H754" s="224">
        <v>0.20000000000000001</v>
      </c>
      <c r="I754" s="225"/>
      <c r="J754" s="226">
        <f>ROUND(I754*H754,2)</f>
        <v>0</v>
      </c>
      <c r="K754" s="227"/>
      <c r="L754" s="44"/>
      <c r="M754" s="228" t="s">
        <v>1</v>
      </c>
      <c r="N754" s="229" t="s">
        <v>40</v>
      </c>
      <c r="O754" s="92"/>
      <c r="P754" s="230">
        <f>O754*H754</f>
        <v>0</v>
      </c>
      <c r="Q754" s="230">
        <v>0</v>
      </c>
      <c r="R754" s="230">
        <f>Q754*H754</f>
        <v>0</v>
      </c>
      <c r="S754" s="230">
        <v>2.5</v>
      </c>
      <c r="T754" s="231">
        <f>S754*H754</f>
        <v>0.5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32" t="s">
        <v>157</v>
      </c>
      <c r="AT754" s="232" t="s">
        <v>153</v>
      </c>
      <c r="AU754" s="232" t="s">
        <v>83</v>
      </c>
      <c r="AY754" s="17" t="s">
        <v>151</v>
      </c>
      <c r="BE754" s="233">
        <f>IF(N754="základní",J754,0)</f>
        <v>0</v>
      </c>
      <c r="BF754" s="233">
        <f>IF(N754="snížená",J754,0)</f>
        <v>0</v>
      </c>
      <c r="BG754" s="233">
        <f>IF(N754="zákl. přenesená",J754,0)</f>
        <v>0</v>
      </c>
      <c r="BH754" s="233">
        <f>IF(N754="sníž. přenesená",J754,0)</f>
        <v>0</v>
      </c>
      <c r="BI754" s="233">
        <f>IF(N754="nulová",J754,0)</f>
        <v>0</v>
      </c>
      <c r="BJ754" s="17" t="s">
        <v>157</v>
      </c>
      <c r="BK754" s="233">
        <f>ROUND(I754*H754,2)</f>
        <v>0</v>
      </c>
      <c r="BL754" s="17" t="s">
        <v>157</v>
      </c>
      <c r="BM754" s="232" t="s">
        <v>892</v>
      </c>
    </row>
    <row r="755" s="2" customFormat="1">
      <c r="A755" s="38"/>
      <c r="B755" s="39"/>
      <c r="C755" s="40"/>
      <c r="D755" s="234" t="s">
        <v>159</v>
      </c>
      <c r="E755" s="40"/>
      <c r="F755" s="235" t="s">
        <v>891</v>
      </c>
      <c r="G755" s="40"/>
      <c r="H755" s="40"/>
      <c r="I755" s="236"/>
      <c r="J755" s="40"/>
      <c r="K755" s="40"/>
      <c r="L755" s="44"/>
      <c r="M755" s="237"/>
      <c r="N755" s="238"/>
      <c r="O755" s="92"/>
      <c r="P755" s="92"/>
      <c r="Q755" s="92"/>
      <c r="R755" s="92"/>
      <c r="S755" s="92"/>
      <c r="T755" s="93"/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T755" s="17" t="s">
        <v>159</v>
      </c>
      <c r="AU755" s="17" t="s">
        <v>83</v>
      </c>
    </row>
    <row r="756" s="15" customFormat="1">
      <c r="A756" s="15"/>
      <c r="B756" s="261"/>
      <c r="C756" s="262"/>
      <c r="D756" s="234" t="s">
        <v>160</v>
      </c>
      <c r="E756" s="263" t="s">
        <v>1</v>
      </c>
      <c r="F756" s="264" t="s">
        <v>893</v>
      </c>
      <c r="G756" s="262"/>
      <c r="H756" s="263" t="s">
        <v>1</v>
      </c>
      <c r="I756" s="265"/>
      <c r="J756" s="262"/>
      <c r="K756" s="262"/>
      <c r="L756" s="266"/>
      <c r="M756" s="267"/>
      <c r="N756" s="268"/>
      <c r="O756" s="268"/>
      <c r="P756" s="268"/>
      <c r="Q756" s="268"/>
      <c r="R756" s="268"/>
      <c r="S756" s="268"/>
      <c r="T756" s="269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70" t="s">
        <v>160</v>
      </c>
      <c r="AU756" s="270" t="s">
        <v>83</v>
      </c>
      <c r="AV756" s="15" t="s">
        <v>81</v>
      </c>
      <c r="AW756" s="15" t="s">
        <v>30</v>
      </c>
      <c r="AX756" s="15" t="s">
        <v>73</v>
      </c>
      <c r="AY756" s="270" t="s">
        <v>151</v>
      </c>
    </row>
    <row r="757" s="13" customFormat="1">
      <c r="A757" s="13"/>
      <c r="B757" s="239"/>
      <c r="C757" s="240"/>
      <c r="D757" s="234" t="s">
        <v>160</v>
      </c>
      <c r="E757" s="241" t="s">
        <v>1</v>
      </c>
      <c r="F757" s="242" t="s">
        <v>894</v>
      </c>
      <c r="G757" s="240"/>
      <c r="H757" s="243">
        <v>0.20000000000000001</v>
      </c>
      <c r="I757" s="244"/>
      <c r="J757" s="240"/>
      <c r="K757" s="240"/>
      <c r="L757" s="245"/>
      <c r="M757" s="246"/>
      <c r="N757" s="247"/>
      <c r="O757" s="247"/>
      <c r="P757" s="247"/>
      <c r="Q757" s="247"/>
      <c r="R757" s="247"/>
      <c r="S757" s="247"/>
      <c r="T757" s="24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9" t="s">
        <v>160</v>
      </c>
      <c r="AU757" s="249" t="s">
        <v>83</v>
      </c>
      <c r="AV757" s="13" t="s">
        <v>83</v>
      </c>
      <c r="AW757" s="13" t="s">
        <v>30</v>
      </c>
      <c r="AX757" s="13" t="s">
        <v>73</v>
      </c>
      <c r="AY757" s="249" t="s">
        <v>151</v>
      </c>
    </row>
    <row r="758" s="14" customFormat="1">
      <c r="A758" s="14"/>
      <c r="B758" s="250"/>
      <c r="C758" s="251"/>
      <c r="D758" s="234" t="s">
        <v>160</v>
      </c>
      <c r="E758" s="252" t="s">
        <v>1</v>
      </c>
      <c r="F758" s="253" t="s">
        <v>162</v>
      </c>
      <c r="G758" s="251"/>
      <c r="H758" s="254">
        <v>0.20000000000000001</v>
      </c>
      <c r="I758" s="255"/>
      <c r="J758" s="251"/>
      <c r="K758" s="251"/>
      <c r="L758" s="256"/>
      <c r="M758" s="257"/>
      <c r="N758" s="258"/>
      <c r="O758" s="258"/>
      <c r="P758" s="258"/>
      <c r="Q758" s="258"/>
      <c r="R758" s="258"/>
      <c r="S758" s="258"/>
      <c r="T758" s="25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0" t="s">
        <v>160</v>
      </c>
      <c r="AU758" s="260" t="s">
        <v>83</v>
      </c>
      <c r="AV758" s="14" t="s">
        <v>157</v>
      </c>
      <c r="AW758" s="14" t="s">
        <v>30</v>
      </c>
      <c r="AX758" s="14" t="s">
        <v>81</v>
      </c>
      <c r="AY758" s="260" t="s">
        <v>151</v>
      </c>
    </row>
    <row r="759" s="2" customFormat="1" ht="21.75" customHeight="1">
      <c r="A759" s="38"/>
      <c r="B759" s="39"/>
      <c r="C759" s="220" t="s">
        <v>895</v>
      </c>
      <c r="D759" s="220" t="s">
        <v>153</v>
      </c>
      <c r="E759" s="221" t="s">
        <v>896</v>
      </c>
      <c r="F759" s="222" t="s">
        <v>897</v>
      </c>
      <c r="G759" s="223" t="s">
        <v>156</v>
      </c>
      <c r="H759" s="224">
        <v>25.501999999999999</v>
      </c>
      <c r="I759" s="225"/>
      <c r="J759" s="226">
        <f>ROUND(I759*H759,2)</f>
        <v>0</v>
      </c>
      <c r="K759" s="227"/>
      <c r="L759" s="44"/>
      <c r="M759" s="228" t="s">
        <v>1</v>
      </c>
      <c r="N759" s="229" t="s">
        <v>40</v>
      </c>
      <c r="O759" s="92"/>
      <c r="P759" s="230">
        <f>O759*H759</f>
        <v>0</v>
      </c>
      <c r="Q759" s="230">
        <v>0</v>
      </c>
      <c r="R759" s="230">
        <f>Q759*H759</f>
        <v>0</v>
      </c>
      <c r="S759" s="230">
        <v>0.26100000000000001</v>
      </c>
      <c r="T759" s="231">
        <f>S759*H759</f>
        <v>6.6560220000000001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32" t="s">
        <v>157</v>
      </c>
      <c r="AT759" s="232" t="s">
        <v>153</v>
      </c>
      <c r="AU759" s="232" t="s">
        <v>83</v>
      </c>
      <c r="AY759" s="17" t="s">
        <v>151</v>
      </c>
      <c r="BE759" s="233">
        <f>IF(N759="základní",J759,0)</f>
        <v>0</v>
      </c>
      <c r="BF759" s="233">
        <f>IF(N759="snížená",J759,0)</f>
        <v>0</v>
      </c>
      <c r="BG759" s="233">
        <f>IF(N759="zákl. přenesená",J759,0)</f>
        <v>0</v>
      </c>
      <c r="BH759" s="233">
        <f>IF(N759="sníž. přenesená",J759,0)</f>
        <v>0</v>
      </c>
      <c r="BI759" s="233">
        <f>IF(N759="nulová",J759,0)</f>
        <v>0</v>
      </c>
      <c r="BJ759" s="17" t="s">
        <v>157</v>
      </c>
      <c r="BK759" s="233">
        <f>ROUND(I759*H759,2)</f>
        <v>0</v>
      </c>
      <c r="BL759" s="17" t="s">
        <v>157</v>
      </c>
      <c r="BM759" s="232" t="s">
        <v>898</v>
      </c>
    </row>
    <row r="760" s="2" customFormat="1">
      <c r="A760" s="38"/>
      <c r="B760" s="39"/>
      <c r="C760" s="40"/>
      <c r="D760" s="234" t="s">
        <v>159</v>
      </c>
      <c r="E760" s="40"/>
      <c r="F760" s="235" t="s">
        <v>897</v>
      </c>
      <c r="G760" s="40"/>
      <c r="H760" s="40"/>
      <c r="I760" s="236"/>
      <c r="J760" s="40"/>
      <c r="K760" s="40"/>
      <c r="L760" s="44"/>
      <c r="M760" s="237"/>
      <c r="N760" s="238"/>
      <c r="O760" s="92"/>
      <c r="P760" s="92"/>
      <c r="Q760" s="92"/>
      <c r="R760" s="92"/>
      <c r="S760" s="92"/>
      <c r="T760" s="93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T760" s="17" t="s">
        <v>159</v>
      </c>
      <c r="AU760" s="17" t="s">
        <v>83</v>
      </c>
    </row>
    <row r="761" s="15" customFormat="1">
      <c r="A761" s="15"/>
      <c r="B761" s="261"/>
      <c r="C761" s="262"/>
      <c r="D761" s="234" t="s">
        <v>160</v>
      </c>
      <c r="E761" s="263" t="s">
        <v>1</v>
      </c>
      <c r="F761" s="264" t="s">
        <v>899</v>
      </c>
      <c r="G761" s="262"/>
      <c r="H761" s="263" t="s">
        <v>1</v>
      </c>
      <c r="I761" s="265"/>
      <c r="J761" s="262"/>
      <c r="K761" s="262"/>
      <c r="L761" s="266"/>
      <c r="M761" s="267"/>
      <c r="N761" s="268"/>
      <c r="O761" s="268"/>
      <c r="P761" s="268"/>
      <c r="Q761" s="268"/>
      <c r="R761" s="268"/>
      <c r="S761" s="268"/>
      <c r="T761" s="269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0" t="s">
        <v>160</v>
      </c>
      <c r="AU761" s="270" t="s">
        <v>83</v>
      </c>
      <c r="AV761" s="15" t="s">
        <v>81</v>
      </c>
      <c r="AW761" s="15" t="s">
        <v>30</v>
      </c>
      <c r="AX761" s="15" t="s">
        <v>73</v>
      </c>
      <c r="AY761" s="270" t="s">
        <v>151</v>
      </c>
    </row>
    <row r="762" s="13" customFormat="1">
      <c r="A762" s="13"/>
      <c r="B762" s="239"/>
      <c r="C762" s="240"/>
      <c r="D762" s="234" t="s">
        <v>160</v>
      </c>
      <c r="E762" s="241" t="s">
        <v>1</v>
      </c>
      <c r="F762" s="242" t="s">
        <v>900</v>
      </c>
      <c r="G762" s="240"/>
      <c r="H762" s="243">
        <v>25.501999999999999</v>
      </c>
      <c r="I762" s="244"/>
      <c r="J762" s="240"/>
      <c r="K762" s="240"/>
      <c r="L762" s="245"/>
      <c r="M762" s="246"/>
      <c r="N762" s="247"/>
      <c r="O762" s="247"/>
      <c r="P762" s="247"/>
      <c r="Q762" s="247"/>
      <c r="R762" s="247"/>
      <c r="S762" s="247"/>
      <c r="T762" s="24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9" t="s">
        <v>160</v>
      </c>
      <c r="AU762" s="249" t="s">
        <v>83</v>
      </c>
      <c r="AV762" s="13" t="s">
        <v>83</v>
      </c>
      <c r="AW762" s="13" t="s">
        <v>30</v>
      </c>
      <c r="AX762" s="13" t="s">
        <v>73</v>
      </c>
      <c r="AY762" s="249" t="s">
        <v>151</v>
      </c>
    </row>
    <row r="763" s="14" customFormat="1">
      <c r="A763" s="14"/>
      <c r="B763" s="250"/>
      <c r="C763" s="251"/>
      <c r="D763" s="234" t="s">
        <v>160</v>
      </c>
      <c r="E763" s="252" t="s">
        <v>1</v>
      </c>
      <c r="F763" s="253" t="s">
        <v>162</v>
      </c>
      <c r="G763" s="251"/>
      <c r="H763" s="254">
        <v>25.501999999999999</v>
      </c>
      <c r="I763" s="255"/>
      <c r="J763" s="251"/>
      <c r="K763" s="251"/>
      <c r="L763" s="256"/>
      <c r="M763" s="257"/>
      <c r="N763" s="258"/>
      <c r="O763" s="258"/>
      <c r="P763" s="258"/>
      <c r="Q763" s="258"/>
      <c r="R763" s="258"/>
      <c r="S763" s="258"/>
      <c r="T763" s="25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0" t="s">
        <v>160</v>
      </c>
      <c r="AU763" s="260" t="s">
        <v>83</v>
      </c>
      <c r="AV763" s="14" t="s">
        <v>157</v>
      </c>
      <c r="AW763" s="14" t="s">
        <v>30</v>
      </c>
      <c r="AX763" s="14" t="s">
        <v>81</v>
      </c>
      <c r="AY763" s="260" t="s">
        <v>151</v>
      </c>
    </row>
    <row r="764" s="2" customFormat="1" ht="21.75" customHeight="1">
      <c r="A764" s="38"/>
      <c r="B764" s="39"/>
      <c r="C764" s="220" t="s">
        <v>901</v>
      </c>
      <c r="D764" s="220" t="s">
        <v>153</v>
      </c>
      <c r="E764" s="221" t="s">
        <v>902</v>
      </c>
      <c r="F764" s="222" t="s">
        <v>903</v>
      </c>
      <c r="G764" s="223" t="s">
        <v>194</v>
      </c>
      <c r="H764" s="224">
        <v>1.53</v>
      </c>
      <c r="I764" s="225"/>
      <c r="J764" s="226">
        <f>ROUND(I764*H764,2)</f>
        <v>0</v>
      </c>
      <c r="K764" s="227"/>
      <c r="L764" s="44"/>
      <c r="M764" s="228" t="s">
        <v>1</v>
      </c>
      <c r="N764" s="229" t="s">
        <v>40</v>
      </c>
      <c r="O764" s="92"/>
      <c r="P764" s="230">
        <f>O764*H764</f>
        <v>0</v>
      </c>
      <c r="Q764" s="230">
        <v>0</v>
      </c>
      <c r="R764" s="230">
        <f>Q764*H764</f>
        <v>0</v>
      </c>
      <c r="S764" s="230">
        <v>1.671</v>
      </c>
      <c r="T764" s="231">
        <f>S764*H764</f>
        <v>2.5566300000000002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32" t="s">
        <v>157</v>
      </c>
      <c r="AT764" s="232" t="s">
        <v>153</v>
      </c>
      <c r="AU764" s="232" t="s">
        <v>83</v>
      </c>
      <c r="AY764" s="17" t="s">
        <v>151</v>
      </c>
      <c r="BE764" s="233">
        <f>IF(N764="základní",J764,0)</f>
        <v>0</v>
      </c>
      <c r="BF764" s="233">
        <f>IF(N764="snížená",J764,0)</f>
        <v>0</v>
      </c>
      <c r="BG764" s="233">
        <f>IF(N764="zákl. přenesená",J764,0)</f>
        <v>0</v>
      </c>
      <c r="BH764" s="233">
        <f>IF(N764="sníž. přenesená",J764,0)</f>
        <v>0</v>
      </c>
      <c r="BI764" s="233">
        <f>IF(N764="nulová",J764,0)</f>
        <v>0</v>
      </c>
      <c r="BJ764" s="17" t="s">
        <v>157</v>
      </c>
      <c r="BK764" s="233">
        <f>ROUND(I764*H764,2)</f>
        <v>0</v>
      </c>
      <c r="BL764" s="17" t="s">
        <v>157</v>
      </c>
      <c r="BM764" s="232" t="s">
        <v>904</v>
      </c>
    </row>
    <row r="765" s="2" customFormat="1">
      <c r="A765" s="38"/>
      <c r="B765" s="39"/>
      <c r="C765" s="40"/>
      <c r="D765" s="234" t="s">
        <v>159</v>
      </c>
      <c r="E765" s="40"/>
      <c r="F765" s="235" t="s">
        <v>903</v>
      </c>
      <c r="G765" s="40"/>
      <c r="H765" s="40"/>
      <c r="I765" s="236"/>
      <c r="J765" s="40"/>
      <c r="K765" s="40"/>
      <c r="L765" s="44"/>
      <c r="M765" s="237"/>
      <c r="N765" s="238"/>
      <c r="O765" s="92"/>
      <c r="P765" s="92"/>
      <c r="Q765" s="92"/>
      <c r="R765" s="92"/>
      <c r="S765" s="92"/>
      <c r="T765" s="93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T765" s="17" t="s">
        <v>159</v>
      </c>
      <c r="AU765" s="17" t="s">
        <v>83</v>
      </c>
    </row>
    <row r="766" s="13" customFormat="1">
      <c r="A766" s="13"/>
      <c r="B766" s="239"/>
      <c r="C766" s="240"/>
      <c r="D766" s="234" t="s">
        <v>160</v>
      </c>
      <c r="E766" s="241" t="s">
        <v>1</v>
      </c>
      <c r="F766" s="242" t="s">
        <v>344</v>
      </c>
      <c r="G766" s="240"/>
      <c r="H766" s="243">
        <v>0.45000000000000001</v>
      </c>
      <c r="I766" s="244"/>
      <c r="J766" s="240"/>
      <c r="K766" s="240"/>
      <c r="L766" s="245"/>
      <c r="M766" s="246"/>
      <c r="N766" s="247"/>
      <c r="O766" s="247"/>
      <c r="P766" s="247"/>
      <c r="Q766" s="247"/>
      <c r="R766" s="247"/>
      <c r="S766" s="247"/>
      <c r="T766" s="24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9" t="s">
        <v>160</v>
      </c>
      <c r="AU766" s="249" t="s">
        <v>83</v>
      </c>
      <c r="AV766" s="13" t="s">
        <v>83</v>
      </c>
      <c r="AW766" s="13" t="s">
        <v>30</v>
      </c>
      <c r="AX766" s="13" t="s">
        <v>73</v>
      </c>
      <c r="AY766" s="249" t="s">
        <v>151</v>
      </c>
    </row>
    <row r="767" s="13" customFormat="1">
      <c r="A767" s="13"/>
      <c r="B767" s="239"/>
      <c r="C767" s="240"/>
      <c r="D767" s="234" t="s">
        <v>160</v>
      </c>
      <c r="E767" s="241" t="s">
        <v>1</v>
      </c>
      <c r="F767" s="242" t="s">
        <v>905</v>
      </c>
      <c r="G767" s="240"/>
      <c r="H767" s="243">
        <v>1.0800000000000001</v>
      </c>
      <c r="I767" s="244"/>
      <c r="J767" s="240"/>
      <c r="K767" s="240"/>
      <c r="L767" s="245"/>
      <c r="M767" s="246"/>
      <c r="N767" s="247"/>
      <c r="O767" s="247"/>
      <c r="P767" s="247"/>
      <c r="Q767" s="247"/>
      <c r="R767" s="247"/>
      <c r="S767" s="247"/>
      <c r="T767" s="24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9" t="s">
        <v>160</v>
      </c>
      <c r="AU767" s="249" t="s">
        <v>83</v>
      </c>
      <c r="AV767" s="13" t="s">
        <v>83</v>
      </c>
      <c r="AW767" s="13" t="s">
        <v>30</v>
      </c>
      <c r="AX767" s="13" t="s">
        <v>73</v>
      </c>
      <c r="AY767" s="249" t="s">
        <v>151</v>
      </c>
    </row>
    <row r="768" s="14" customFormat="1">
      <c r="A768" s="14"/>
      <c r="B768" s="250"/>
      <c r="C768" s="251"/>
      <c r="D768" s="234" t="s">
        <v>160</v>
      </c>
      <c r="E768" s="252" t="s">
        <v>1</v>
      </c>
      <c r="F768" s="253" t="s">
        <v>162</v>
      </c>
      <c r="G768" s="251"/>
      <c r="H768" s="254">
        <v>1.53</v>
      </c>
      <c r="I768" s="255"/>
      <c r="J768" s="251"/>
      <c r="K768" s="251"/>
      <c r="L768" s="256"/>
      <c r="M768" s="257"/>
      <c r="N768" s="258"/>
      <c r="O768" s="258"/>
      <c r="P768" s="258"/>
      <c r="Q768" s="258"/>
      <c r="R768" s="258"/>
      <c r="S768" s="258"/>
      <c r="T768" s="25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60" t="s">
        <v>160</v>
      </c>
      <c r="AU768" s="260" t="s">
        <v>83</v>
      </c>
      <c r="AV768" s="14" t="s">
        <v>157</v>
      </c>
      <c r="AW768" s="14" t="s">
        <v>30</v>
      </c>
      <c r="AX768" s="14" t="s">
        <v>81</v>
      </c>
      <c r="AY768" s="260" t="s">
        <v>151</v>
      </c>
    </row>
    <row r="769" s="2" customFormat="1" ht="24.15" customHeight="1">
      <c r="A769" s="38"/>
      <c r="B769" s="39"/>
      <c r="C769" s="220" t="s">
        <v>906</v>
      </c>
      <c r="D769" s="220" t="s">
        <v>153</v>
      </c>
      <c r="E769" s="221" t="s">
        <v>907</v>
      </c>
      <c r="F769" s="222" t="s">
        <v>908</v>
      </c>
      <c r="G769" s="223" t="s">
        <v>194</v>
      </c>
      <c r="H769" s="224">
        <v>0.096000000000000002</v>
      </c>
      <c r="I769" s="225"/>
      <c r="J769" s="226">
        <f>ROUND(I769*H769,2)</f>
        <v>0</v>
      </c>
      <c r="K769" s="227"/>
      <c r="L769" s="44"/>
      <c r="M769" s="228" t="s">
        <v>1</v>
      </c>
      <c r="N769" s="229" t="s">
        <v>40</v>
      </c>
      <c r="O769" s="92"/>
      <c r="P769" s="230">
        <f>O769*H769</f>
        <v>0</v>
      </c>
      <c r="Q769" s="230">
        <v>0</v>
      </c>
      <c r="R769" s="230">
        <f>Q769*H769</f>
        <v>0</v>
      </c>
      <c r="S769" s="230">
        <v>2.2000000000000002</v>
      </c>
      <c r="T769" s="231">
        <f>S769*H769</f>
        <v>0.21120000000000003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32" t="s">
        <v>157</v>
      </c>
      <c r="AT769" s="232" t="s">
        <v>153</v>
      </c>
      <c r="AU769" s="232" t="s">
        <v>83</v>
      </c>
      <c r="AY769" s="17" t="s">
        <v>151</v>
      </c>
      <c r="BE769" s="233">
        <f>IF(N769="základní",J769,0)</f>
        <v>0</v>
      </c>
      <c r="BF769" s="233">
        <f>IF(N769="snížená",J769,0)</f>
        <v>0</v>
      </c>
      <c r="BG769" s="233">
        <f>IF(N769="zákl. přenesená",J769,0)</f>
        <v>0</v>
      </c>
      <c r="BH769" s="233">
        <f>IF(N769="sníž. přenesená",J769,0)</f>
        <v>0</v>
      </c>
      <c r="BI769" s="233">
        <f>IF(N769="nulová",J769,0)</f>
        <v>0</v>
      </c>
      <c r="BJ769" s="17" t="s">
        <v>157</v>
      </c>
      <c r="BK769" s="233">
        <f>ROUND(I769*H769,2)</f>
        <v>0</v>
      </c>
      <c r="BL769" s="17" t="s">
        <v>157</v>
      </c>
      <c r="BM769" s="232" t="s">
        <v>909</v>
      </c>
    </row>
    <row r="770" s="2" customFormat="1">
      <c r="A770" s="38"/>
      <c r="B770" s="39"/>
      <c r="C770" s="40"/>
      <c r="D770" s="234" t="s">
        <v>159</v>
      </c>
      <c r="E770" s="40"/>
      <c r="F770" s="235" t="s">
        <v>908</v>
      </c>
      <c r="G770" s="40"/>
      <c r="H770" s="40"/>
      <c r="I770" s="236"/>
      <c r="J770" s="40"/>
      <c r="K770" s="40"/>
      <c r="L770" s="44"/>
      <c r="M770" s="237"/>
      <c r="N770" s="238"/>
      <c r="O770" s="92"/>
      <c r="P770" s="92"/>
      <c r="Q770" s="92"/>
      <c r="R770" s="92"/>
      <c r="S770" s="92"/>
      <c r="T770" s="93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17" t="s">
        <v>159</v>
      </c>
      <c r="AU770" s="17" t="s">
        <v>83</v>
      </c>
    </row>
    <row r="771" s="15" customFormat="1">
      <c r="A771" s="15"/>
      <c r="B771" s="261"/>
      <c r="C771" s="262"/>
      <c r="D771" s="234" t="s">
        <v>160</v>
      </c>
      <c r="E771" s="263" t="s">
        <v>1</v>
      </c>
      <c r="F771" s="264" t="s">
        <v>884</v>
      </c>
      <c r="G771" s="262"/>
      <c r="H771" s="263" t="s">
        <v>1</v>
      </c>
      <c r="I771" s="265"/>
      <c r="J771" s="262"/>
      <c r="K771" s="262"/>
      <c r="L771" s="266"/>
      <c r="M771" s="267"/>
      <c r="N771" s="268"/>
      <c r="O771" s="268"/>
      <c r="P771" s="268"/>
      <c r="Q771" s="268"/>
      <c r="R771" s="268"/>
      <c r="S771" s="268"/>
      <c r="T771" s="269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70" t="s">
        <v>160</v>
      </c>
      <c r="AU771" s="270" t="s">
        <v>83</v>
      </c>
      <c r="AV771" s="15" t="s">
        <v>81</v>
      </c>
      <c r="AW771" s="15" t="s">
        <v>30</v>
      </c>
      <c r="AX771" s="15" t="s">
        <v>73</v>
      </c>
      <c r="AY771" s="270" t="s">
        <v>151</v>
      </c>
    </row>
    <row r="772" s="13" customFormat="1">
      <c r="A772" s="13"/>
      <c r="B772" s="239"/>
      <c r="C772" s="240"/>
      <c r="D772" s="234" t="s">
        <v>160</v>
      </c>
      <c r="E772" s="241" t="s">
        <v>1</v>
      </c>
      <c r="F772" s="242" t="s">
        <v>910</v>
      </c>
      <c r="G772" s="240"/>
      <c r="H772" s="243">
        <v>0.096000000000000002</v>
      </c>
      <c r="I772" s="244"/>
      <c r="J772" s="240"/>
      <c r="K772" s="240"/>
      <c r="L772" s="245"/>
      <c r="M772" s="246"/>
      <c r="N772" s="247"/>
      <c r="O772" s="247"/>
      <c r="P772" s="247"/>
      <c r="Q772" s="247"/>
      <c r="R772" s="247"/>
      <c r="S772" s="247"/>
      <c r="T772" s="24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9" t="s">
        <v>160</v>
      </c>
      <c r="AU772" s="249" t="s">
        <v>83</v>
      </c>
      <c r="AV772" s="13" t="s">
        <v>83</v>
      </c>
      <c r="AW772" s="13" t="s">
        <v>30</v>
      </c>
      <c r="AX772" s="13" t="s">
        <v>73</v>
      </c>
      <c r="AY772" s="249" t="s">
        <v>151</v>
      </c>
    </row>
    <row r="773" s="14" customFormat="1">
      <c r="A773" s="14"/>
      <c r="B773" s="250"/>
      <c r="C773" s="251"/>
      <c r="D773" s="234" t="s">
        <v>160</v>
      </c>
      <c r="E773" s="252" t="s">
        <v>1</v>
      </c>
      <c r="F773" s="253" t="s">
        <v>162</v>
      </c>
      <c r="G773" s="251"/>
      <c r="H773" s="254">
        <v>0.096000000000000002</v>
      </c>
      <c r="I773" s="255"/>
      <c r="J773" s="251"/>
      <c r="K773" s="251"/>
      <c r="L773" s="256"/>
      <c r="M773" s="257"/>
      <c r="N773" s="258"/>
      <c r="O773" s="258"/>
      <c r="P773" s="258"/>
      <c r="Q773" s="258"/>
      <c r="R773" s="258"/>
      <c r="S773" s="258"/>
      <c r="T773" s="25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60" t="s">
        <v>160</v>
      </c>
      <c r="AU773" s="260" t="s">
        <v>83</v>
      </c>
      <c r="AV773" s="14" t="s">
        <v>157</v>
      </c>
      <c r="AW773" s="14" t="s">
        <v>30</v>
      </c>
      <c r="AX773" s="14" t="s">
        <v>81</v>
      </c>
      <c r="AY773" s="260" t="s">
        <v>151</v>
      </c>
    </row>
    <row r="774" s="2" customFormat="1" ht="21.75" customHeight="1">
      <c r="A774" s="38"/>
      <c r="B774" s="39"/>
      <c r="C774" s="220" t="s">
        <v>911</v>
      </c>
      <c r="D774" s="220" t="s">
        <v>153</v>
      </c>
      <c r="E774" s="221" t="s">
        <v>912</v>
      </c>
      <c r="F774" s="222" t="s">
        <v>913</v>
      </c>
      <c r="G774" s="223" t="s">
        <v>156</v>
      </c>
      <c r="H774" s="224">
        <v>2.4359999999999999</v>
      </c>
      <c r="I774" s="225"/>
      <c r="J774" s="226">
        <f>ROUND(I774*H774,2)</f>
        <v>0</v>
      </c>
      <c r="K774" s="227"/>
      <c r="L774" s="44"/>
      <c r="M774" s="228" t="s">
        <v>1</v>
      </c>
      <c r="N774" s="229" t="s">
        <v>40</v>
      </c>
      <c r="O774" s="92"/>
      <c r="P774" s="230">
        <f>O774*H774</f>
        <v>0</v>
      </c>
      <c r="Q774" s="230">
        <v>0</v>
      </c>
      <c r="R774" s="230">
        <f>Q774*H774</f>
        <v>0</v>
      </c>
      <c r="S774" s="230">
        <v>0.055</v>
      </c>
      <c r="T774" s="231">
        <f>S774*H774</f>
        <v>0.13397999999999999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32" t="s">
        <v>157</v>
      </c>
      <c r="AT774" s="232" t="s">
        <v>153</v>
      </c>
      <c r="AU774" s="232" t="s">
        <v>83</v>
      </c>
      <c r="AY774" s="17" t="s">
        <v>151</v>
      </c>
      <c r="BE774" s="233">
        <f>IF(N774="základní",J774,0)</f>
        <v>0</v>
      </c>
      <c r="BF774" s="233">
        <f>IF(N774="snížená",J774,0)</f>
        <v>0</v>
      </c>
      <c r="BG774" s="233">
        <f>IF(N774="zákl. přenesená",J774,0)</f>
        <v>0</v>
      </c>
      <c r="BH774" s="233">
        <f>IF(N774="sníž. přenesená",J774,0)</f>
        <v>0</v>
      </c>
      <c r="BI774" s="233">
        <f>IF(N774="nulová",J774,0)</f>
        <v>0</v>
      </c>
      <c r="BJ774" s="17" t="s">
        <v>157</v>
      </c>
      <c r="BK774" s="233">
        <f>ROUND(I774*H774,2)</f>
        <v>0</v>
      </c>
      <c r="BL774" s="17" t="s">
        <v>157</v>
      </c>
      <c r="BM774" s="232" t="s">
        <v>914</v>
      </c>
    </row>
    <row r="775" s="2" customFormat="1">
      <c r="A775" s="38"/>
      <c r="B775" s="39"/>
      <c r="C775" s="40"/>
      <c r="D775" s="234" t="s">
        <v>159</v>
      </c>
      <c r="E775" s="40"/>
      <c r="F775" s="235" t="s">
        <v>913</v>
      </c>
      <c r="G775" s="40"/>
      <c r="H775" s="40"/>
      <c r="I775" s="236"/>
      <c r="J775" s="40"/>
      <c r="K775" s="40"/>
      <c r="L775" s="44"/>
      <c r="M775" s="237"/>
      <c r="N775" s="238"/>
      <c r="O775" s="92"/>
      <c r="P775" s="92"/>
      <c r="Q775" s="92"/>
      <c r="R775" s="92"/>
      <c r="S775" s="92"/>
      <c r="T775" s="93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T775" s="17" t="s">
        <v>159</v>
      </c>
      <c r="AU775" s="17" t="s">
        <v>83</v>
      </c>
    </row>
    <row r="776" s="13" customFormat="1">
      <c r="A776" s="13"/>
      <c r="B776" s="239"/>
      <c r="C776" s="240"/>
      <c r="D776" s="234" t="s">
        <v>160</v>
      </c>
      <c r="E776" s="241" t="s">
        <v>1</v>
      </c>
      <c r="F776" s="242" t="s">
        <v>915</v>
      </c>
      <c r="G776" s="240"/>
      <c r="H776" s="243">
        <v>2.4359999999999999</v>
      </c>
      <c r="I776" s="244"/>
      <c r="J776" s="240"/>
      <c r="K776" s="240"/>
      <c r="L776" s="245"/>
      <c r="M776" s="246"/>
      <c r="N776" s="247"/>
      <c r="O776" s="247"/>
      <c r="P776" s="247"/>
      <c r="Q776" s="247"/>
      <c r="R776" s="247"/>
      <c r="S776" s="247"/>
      <c r="T776" s="24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9" t="s">
        <v>160</v>
      </c>
      <c r="AU776" s="249" t="s">
        <v>83</v>
      </c>
      <c r="AV776" s="13" t="s">
        <v>83</v>
      </c>
      <c r="AW776" s="13" t="s">
        <v>30</v>
      </c>
      <c r="AX776" s="13" t="s">
        <v>73</v>
      </c>
      <c r="AY776" s="249" t="s">
        <v>151</v>
      </c>
    </row>
    <row r="777" s="14" customFormat="1">
      <c r="A777" s="14"/>
      <c r="B777" s="250"/>
      <c r="C777" s="251"/>
      <c r="D777" s="234" t="s">
        <v>160</v>
      </c>
      <c r="E777" s="252" t="s">
        <v>1</v>
      </c>
      <c r="F777" s="253" t="s">
        <v>162</v>
      </c>
      <c r="G777" s="251"/>
      <c r="H777" s="254">
        <v>2.4359999999999999</v>
      </c>
      <c r="I777" s="255"/>
      <c r="J777" s="251"/>
      <c r="K777" s="251"/>
      <c r="L777" s="256"/>
      <c r="M777" s="257"/>
      <c r="N777" s="258"/>
      <c r="O777" s="258"/>
      <c r="P777" s="258"/>
      <c r="Q777" s="258"/>
      <c r="R777" s="258"/>
      <c r="S777" s="258"/>
      <c r="T777" s="25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0" t="s">
        <v>160</v>
      </c>
      <c r="AU777" s="260" t="s">
        <v>83</v>
      </c>
      <c r="AV777" s="14" t="s">
        <v>157</v>
      </c>
      <c r="AW777" s="14" t="s">
        <v>30</v>
      </c>
      <c r="AX777" s="14" t="s">
        <v>81</v>
      </c>
      <c r="AY777" s="260" t="s">
        <v>151</v>
      </c>
    </row>
    <row r="778" s="2" customFormat="1" ht="24.15" customHeight="1">
      <c r="A778" s="38"/>
      <c r="B778" s="39"/>
      <c r="C778" s="220" t="s">
        <v>916</v>
      </c>
      <c r="D778" s="220" t="s">
        <v>153</v>
      </c>
      <c r="E778" s="221" t="s">
        <v>917</v>
      </c>
      <c r="F778" s="222" t="s">
        <v>918</v>
      </c>
      <c r="G778" s="223" t="s">
        <v>184</v>
      </c>
      <c r="H778" s="224">
        <v>3</v>
      </c>
      <c r="I778" s="225"/>
      <c r="J778" s="226">
        <f>ROUND(I778*H778,2)</f>
        <v>0</v>
      </c>
      <c r="K778" s="227"/>
      <c r="L778" s="44"/>
      <c r="M778" s="228" t="s">
        <v>1</v>
      </c>
      <c r="N778" s="229" t="s">
        <v>40</v>
      </c>
      <c r="O778" s="92"/>
      <c r="P778" s="230">
        <f>O778*H778</f>
        <v>0</v>
      </c>
      <c r="Q778" s="230">
        <v>0</v>
      </c>
      <c r="R778" s="230">
        <f>Q778*H778</f>
        <v>0</v>
      </c>
      <c r="S778" s="230">
        <v>0.112</v>
      </c>
      <c r="T778" s="231">
        <f>S778*H778</f>
        <v>0.33600000000000002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32" t="s">
        <v>157</v>
      </c>
      <c r="AT778" s="232" t="s">
        <v>153</v>
      </c>
      <c r="AU778" s="232" t="s">
        <v>83</v>
      </c>
      <c r="AY778" s="17" t="s">
        <v>151</v>
      </c>
      <c r="BE778" s="233">
        <f>IF(N778="základní",J778,0)</f>
        <v>0</v>
      </c>
      <c r="BF778" s="233">
        <f>IF(N778="snížená",J778,0)</f>
        <v>0</v>
      </c>
      <c r="BG778" s="233">
        <f>IF(N778="zákl. přenesená",J778,0)</f>
        <v>0</v>
      </c>
      <c r="BH778" s="233">
        <f>IF(N778="sníž. přenesená",J778,0)</f>
        <v>0</v>
      </c>
      <c r="BI778" s="233">
        <f>IF(N778="nulová",J778,0)</f>
        <v>0</v>
      </c>
      <c r="BJ778" s="17" t="s">
        <v>157</v>
      </c>
      <c r="BK778" s="233">
        <f>ROUND(I778*H778,2)</f>
        <v>0</v>
      </c>
      <c r="BL778" s="17" t="s">
        <v>157</v>
      </c>
      <c r="BM778" s="232" t="s">
        <v>919</v>
      </c>
    </row>
    <row r="779" s="2" customFormat="1">
      <c r="A779" s="38"/>
      <c r="B779" s="39"/>
      <c r="C779" s="40"/>
      <c r="D779" s="234" t="s">
        <v>159</v>
      </c>
      <c r="E779" s="40"/>
      <c r="F779" s="235" t="s">
        <v>918</v>
      </c>
      <c r="G779" s="40"/>
      <c r="H779" s="40"/>
      <c r="I779" s="236"/>
      <c r="J779" s="40"/>
      <c r="K779" s="40"/>
      <c r="L779" s="44"/>
      <c r="M779" s="237"/>
      <c r="N779" s="238"/>
      <c r="O779" s="92"/>
      <c r="P779" s="92"/>
      <c r="Q779" s="92"/>
      <c r="R779" s="92"/>
      <c r="S779" s="92"/>
      <c r="T779" s="93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T779" s="17" t="s">
        <v>159</v>
      </c>
      <c r="AU779" s="17" t="s">
        <v>83</v>
      </c>
    </row>
    <row r="780" s="13" customFormat="1">
      <c r="A780" s="13"/>
      <c r="B780" s="239"/>
      <c r="C780" s="240"/>
      <c r="D780" s="234" t="s">
        <v>160</v>
      </c>
      <c r="E780" s="241" t="s">
        <v>1</v>
      </c>
      <c r="F780" s="242" t="s">
        <v>920</v>
      </c>
      <c r="G780" s="240"/>
      <c r="H780" s="243">
        <v>3</v>
      </c>
      <c r="I780" s="244"/>
      <c r="J780" s="240"/>
      <c r="K780" s="240"/>
      <c r="L780" s="245"/>
      <c r="M780" s="246"/>
      <c r="N780" s="247"/>
      <c r="O780" s="247"/>
      <c r="P780" s="247"/>
      <c r="Q780" s="247"/>
      <c r="R780" s="247"/>
      <c r="S780" s="247"/>
      <c r="T780" s="24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9" t="s">
        <v>160</v>
      </c>
      <c r="AU780" s="249" t="s">
        <v>83</v>
      </c>
      <c r="AV780" s="13" t="s">
        <v>83</v>
      </c>
      <c r="AW780" s="13" t="s">
        <v>30</v>
      </c>
      <c r="AX780" s="13" t="s">
        <v>73</v>
      </c>
      <c r="AY780" s="249" t="s">
        <v>151</v>
      </c>
    </row>
    <row r="781" s="14" customFormat="1">
      <c r="A781" s="14"/>
      <c r="B781" s="250"/>
      <c r="C781" s="251"/>
      <c r="D781" s="234" t="s">
        <v>160</v>
      </c>
      <c r="E781" s="252" t="s">
        <v>1</v>
      </c>
      <c r="F781" s="253" t="s">
        <v>162</v>
      </c>
      <c r="G781" s="251"/>
      <c r="H781" s="254">
        <v>3</v>
      </c>
      <c r="I781" s="255"/>
      <c r="J781" s="251"/>
      <c r="K781" s="251"/>
      <c r="L781" s="256"/>
      <c r="M781" s="257"/>
      <c r="N781" s="258"/>
      <c r="O781" s="258"/>
      <c r="P781" s="258"/>
      <c r="Q781" s="258"/>
      <c r="R781" s="258"/>
      <c r="S781" s="258"/>
      <c r="T781" s="25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60" t="s">
        <v>160</v>
      </c>
      <c r="AU781" s="260" t="s">
        <v>83</v>
      </c>
      <c r="AV781" s="14" t="s">
        <v>157</v>
      </c>
      <c r="AW781" s="14" t="s">
        <v>30</v>
      </c>
      <c r="AX781" s="14" t="s">
        <v>81</v>
      </c>
      <c r="AY781" s="260" t="s">
        <v>151</v>
      </c>
    </row>
    <row r="782" s="2" customFormat="1" ht="37.8" customHeight="1">
      <c r="A782" s="38"/>
      <c r="B782" s="39"/>
      <c r="C782" s="220" t="s">
        <v>921</v>
      </c>
      <c r="D782" s="220" t="s">
        <v>153</v>
      </c>
      <c r="E782" s="221" t="s">
        <v>922</v>
      </c>
      <c r="F782" s="222" t="s">
        <v>923</v>
      </c>
      <c r="G782" s="223" t="s">
        <v>194</v>
      </c>
      <c r="H782" s="224">
        <v>0.85499999999999998</v>
      </c>
      <c r="I782" s="225"/>
      <c r="J782" s="226">
        <f>ROUND(I782*H782,2)</f>
        <v>0</v>
      </c>
      <c r="K782" s="227"/>
      <c r="L782" s="44"/>
      <c r="M782" s="228" t="s">
        <v>1</v>
      </c>
      <c r="N782" s="229" t="s">
        <v>40</v>
      </c>
      <c r="O782" s="92"/>
      <c r="P782" s="230">
        <f>O782*H782</f>
        <v>0</v>
      </c>
      <c r="Q782" s="230">
        <v>0</v>
      </c>
      <c r="R782" s="230">
        <f>Q782*H782</f>
        <v>0</v>
      </c>
      <c r="S782" s="230">
        <v>2.2000000000000002</v>
      </c>
      <c r="T782" s="231">
        <f>S782*H782</f>
        <v>1.881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32" t="s">
        <v>157</v>
      </c>
      <c r="AT782" s="232" t="s">
        <v>153</v>
      </c>
      <c r="AU782" s="232" t="s">
        <v>83</v>
      </c>
      <c r="AY782" s="17" t="s">
        <v>151</v>
      </c>
      <c r="BE782" s="233">
        <f>IF(N782="základní",J782,0)</f>
        <v>0</v>
      </c>
      <c r="BF782" s="233">
        <f>IF(N782="snížená",J782,0)</f>
        <v>0</v>
      </c>
      <c r="BG782" s="233">
        <f>IF(N782="zákl. přenesená",J782,0)</f>
        <v>0</v>
      </c>
      <c r="BH782" s="233">
        <f>IF(N782="sníž. přenesená",J782,0)</f>
        <v>0</v>
      </c>
      <c r="BI782" s="233">
        <f>IF(N782="nulová",J782,0)</f>
        <v>0</v>
      </c>
      <c r="BJ782" s="17" t="s">
        <v>157</v>
      </c>
      <c r="BK782" s="233">
        <f>ROUND(I782*H782,2)</f>
        <v>0</v>
      </c>
      <c r="BL782" s="17" t="s">
        <v>157</v>
      </c>
      <c r="BM782" s="232" t="s">
        <v>924</v>
      </c>
    </row>
    <row r="783" s="2" customFormat="1">
      <c r="A783" s="38"/>
      <c r="B783" s="39"/>
      <c r="C783" s="40"/>
      <c r="D783" s="234" t="s">
        <v>159</v>
      </c>
      <c r="E783" s="40"/>
      <c r="F783" s="235" t="s">
        <v>923</v>
      </c>
      <c r="G783" s="40"/>
      <c r="H783" s="40"/>
      <c r="I783" s="236"/>
      <c r="J783" s="40"/>
      <c r="K783" s="40"/>
      <c r="L783" s="44"/>
      <c r="M783" s="237"/>
      <c r="N783" s="238"/>
      <c r="O783" s="92"/>
      <c r="P783" s="92"/>
      <c r="Q783" s="92"/>
      <c r="R783" s="92"/>
      <c r="S783" s="92"/>
      <c r="T783" s="93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T783" s="17" t="s">
        <v>159</v>
      </c>
      <c r="AU783" s="17" t="s">
        <v>83</v>
      </c>
    </row>
    <row r="784" s="15" customFormat="1">
      <c r="A784" s="15"/>
      <c r="B784" s="261"/>
      <c r="C784" s="262"/>
      <c r="D784" s="234" t="s">
        <v>160</v>
      </c>
      <c r="E784" s="263" t="s">
        <v>1</v>
      </c>
      <c r="F784" s="264" t="s">
        <v>483</v>
      </c>
      <c r="G784" s="262"/>
      <c r="H784" s="263" t="s">
        <v>1</v>
      </c>
      <c r="I784" s="265"/>
      <c r="J784" s="262"/>
      <c r="K784" s="262"/>
      <c r="L784" s="266"/>
      <c r="M784" s="267"/>
      <c r="N784" s="268"/>
      <c r="O784" s="268"/>
      <c r="P784" s="268"/>
      <c r="Q784" s="268"/>
      <c r="R784" s="268"/>
      <c r="S784" s="268"/>
      <c r="T784" s="269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70" t="s">
        <v>160</v>
      </c>
      <c r="AU784" s="270" t="s">
        <v>83</v>
      </c>
      <c r="AV784" s="15" t="s">
        <v>81</v>
      </c>
      <c r="AW784" s="15" t="s">
        <v>30</v>
      </c>
      <c r="AX784" s="15" t="s">
        <v>73</v>
      </c>
      <c r="AY784" s="270" t="s">
        <v>151</v>
      </c>
    </row>
    <row r="785" s="13" customFormat="1">
      <c r="A785" s="13"/>
      <c r="B785" s="239"/>
      <c r="C785" s="240"/>
      <c r="D785" s="234" t="s">
        <v>160</v>
      </c>
      <c r="E785" s="241" t="s">
        <v>1</v>
      </c>
      <c r="F785" s="242" t="s">
        <v>657</v>
      </c>
      <c r="G785" s="240"/>
      <c r="H785" s="243">
        <v>0.85499999999999998</v>
      </c>
      <c r="I785" s="244"/>
      <c r="J785" s="240"/>
      <c r="K785" s="240"/>
      <c r="L785" s="245"/>
      <c r="M785" s="246"/>
      <c r="N785" s="247"/>
      <c r="O785" s="247"/>
      <c r="P785" s="247"/>
      <c r="Q785" s="247"/>
      <c r="R785" s="247"/>
      <c r="S785" s="247"/>
      <c r="T785" s="24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9" t="s">
        <v>160</v>
      </c>
      <c r="AU785" s="249" t="s">
        <v>83</v>
      </c>
      <c r="AV785" s="13" t="s">
        <v>83</v>
      </c>
      <c r="AW785" s="13" t="s">
        <v>30</v>
      </c>
      <c r="AX785" s="13" t="s">
        <v>73</v>
      </c>
      <c r="AY785" s="249" t="s">
        <v>151</v>
      </c>
    </row>
    <row r="786" s="14" customFormat="1">
      <c r="A786" s="14"/>
      <c r="B786" s="250"/>
      <c r="C786" s="251"/>
      <c r="D786" s="234" t="s">
        <v>160</v>
      </c>
      <c r="E786" s="252" t="s">
        <v>1</v>
      </c>
      <c r="F786" s="253" t="s">
        <v>162</v>
      </c>
      <c r="G786" s="251"/>
      <c r="H786" s="254">
        <v>0.85499999999999998</v>
      </c>
      <c r="I786" s="255"/>
      <c r="J786" s="251"/>
      <c r="K786" s="251"/>
      <c r="L786" s="256"/>
      <c r="M786" s="257"/>
      <c r="N786" s="258"/>
      <c r="O786" s="258"/>
      <c r="P786" s="258"/>
      <c r="Q786" s="258"/>
      <c r="R786" s="258"/>
      <c r="S786" s="258"/>
      <c r="T786" s="25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60" t="s">
        <v>160</v>
      </c>
      <c r="AU786" s="260" t="s">
        <v>83</v>
      </c>
      <c r="AV786" s="14" t="s">
        <v>157</v>
      </c>
      <c r="AW786" s="14" t="s">
        <v>30</v>
      </c>
      <c r="AX786" s="14" t="s">
        <v>81</v>
      </c>
      <c r="AY786" s="260" t="s">
        <v>151</v>
      </c>
    </row>
    <row r="787" s="2" customFormat="1" ht="21.75" customHeight="1">
      <c r="A787" s="38"/>
      <c r="B787" s="39"/>
      <c r="C787" s="220" t="s">
        <v>925</v>
      </c>
      <c r="D787" s="220" t="s">
        <v>153</v>
      </c>
      <c r="E787" s="221" t="s">
        <v>926</v>
      </c>
      <c r="F787" s="222" t="s">
        <v>927</v>
      </c>
      <c r="G787" s="223" t="s">
        <v>156</v>
      </c>
      <c r="H787" s="224">
        <v>31.231999999999999</v>
      </c>
      <c r="I787" s="225"/>
      <c r="J787" s="226">
        <f>ROUND(I787*H787,2)</f>
        <v>0</v>
      </c>
      <c r="K787" s="227"/>
      <c r="L787" s="44"/>
      <c r="M787" s="228" t="s">
        <v>1</v>
      </c>
      <c r="N787" s="229" t="s">
        <v>40</v>
      </c>
      <c r="O787" s="92"/>
      <c r="P787" s="230">
        <f>O787*H787</f>
        <v>0</v>
      </c>
      <c r="Q787" s="230">
        <v>0</v>
      </c>
      <c r="R787" s="230">
        <f>Q787*H787</f>
        <v>0</v>
      </c>
      <c r="S787" s="230">
        <v>0</v>
      </c>
      <c r="T787" s="231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32" t="s">
        <v>157</v>
      </c>
      <c r="AT787" s="232" t="s">
        <v>153</v>
      </c>
      <c r="AU787" s="232" t="s">
        <v>83</v>
      </c>
      <c r="AY787" s="17" t="s">
        <v>151</v>
      </c>
      <c r="BE787" s="233">
        <f>IF(N787="základní",J787,0)</f>
        <v>0</v>
      </c>
      <c r="BF787" s="233">
        <f>IF(N787="snížená",J787,0)</f>
        <v>0</v>
      </c>
      <c r="BG787" s="233">
        <f>IF(N787="zákl. přenesená",J787,0)</f>
        <v>0</v>
      </c>
      <c r="BH787" s="233">
        <f>IF(N787="sníž. přenesená",J787,0)</f>
        <v>0</v>
      </c>
      <c r="BI787" s="233">
        <f>IF(N787="nulová",J787,0)</f>
        <v>0</v>
      </c>
      <c r="BJ787" s="17" t="s">
        <v>157</v>
      </c>
      <c r="BK787" s="233">
        <f>ROUND(I787*H787,2)</f>
        <v>0</v>
      </c>
      <c r="BL787" s="17" t="s">
        <v>157</v>
      </c>
      <c r="BM787" s="232" t="s">
        <v>928</v>
      </c>
    </row>
    <row r="788" s="2" customFormat="1">
      <c r="A788" s="38"/>
      <c r="B788" s="39"/>
      <c r="C788" s="40"/>
      <c r="D788" s="234" t="s">
        <v>159</v>
      </c>
      <c r="E788" s="40"/>
      <c r="F788" s="235" t="s">
        <v>927</v>
      </c>
      <c r="G788" s="40"/>
      <c r="H788" s="40"/>
      <c r="I788" s="236"/>
      <c r="J788" s="40"/>
      <c r="K788" s="40"/>
      <c r="L788" s="44"/>
      <c r="M788" s="237"/>
      <c r="N788" s="238"/>
      <c r="O788" s="92"/>
      <c r="P788" s="92"/>
      <c r="Q788" s="92"/>
      <c r="R788" s="92"/>
      <c r="S788" s="92"/>
      <c r="T788" s="93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159</v>
      </c>
      <c r="AU788" s="17" t="s">
        <v>83</v>
      </c>
    </row>
    <row r="789" s="13" customFormat="1">
      <c r="A789" s="13"/>
      <c r="B789" s="239"/>
      <c r="C789" s="240"/>
      <c r="D789" s="234" t="s">
        <v>160</v>
      </c>
      <c r="E789" s="241" t="s">
        <v>1</v>
      </c>
      <c r="F789" s="242" t="s">
        <v>929</v>
      </c>
      <c r="G789" s="240"/>
      <c r="H789" s="243">
        <v>31.231999999999999</v>
      </c>
      <c r="I789" s="244"/>
      <c r="J789" s="240"/>
      <c r="K789" s="240"/>
      <c r="L789" s="245"/>
      <c r="M789" s="246"/>
      <c r="N789" s="247"/>
      <c r="O789" s="247"/>
      <c r="P789" s="247"/>
      <c r="Q789" s="247"/>
      <c r="R789" s="247"/>
      <c r="S789" s="247"/>
      <c r="T789" s="248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9" t="s">
        <v>160</v>
      </c>
      <c r="AU789" s="249" t="s">
        <v>83</v>
      </c>
      <c r="AV789" s="13" t="s">
        <v>83</v>
      </c>
      <c r="AW789" s="13" t="s">
        <v>30</v>
      </c>
      <c r="AX789" s="13" t="s">
        <v>73</v>
      </c>
      <c r="AY789" s="249" t="s">
        <v>151</v>
      </c>
    </row>
    <row r="790" s="14" customFormat="1">
      <c r="A790" s="14"/>
      <c r="B790" s="250"/>
      <c r="C790" s="251"/>
      <c r="D790" s="234" t="s">
        <v>160</v>
      </c>
      <c r="E790" s="252" t="s">
        <v>1</v>
      </c>
      <c r="F790" s="253" t="s">
        <v>162</v>
      </c>
      <c r="G790" s="251"/>
      <c r="H790" s="254">
        <v>31.231999999999999</v>
      </c>
      <c r="I790" s="255"/>
      <c r="J790" s="251"/>
      <c r="K790" s="251"/>
      <c r="L790" s="256"/>
      <c r="M790" s="257"/>
      <c r="N790" s="258"/>
      <c r="O790" s="258"/>
      <c r="P790" s="258"/>
      <c r="Q790" s="258"/>
      <c r="R790" s="258"/>
      <c r="S790" s="258"/>
      <c r="T790" s="25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0" t="s">
        <v>160</v>
      </c>
      <c r="AU790" s="260" t="s">
        <v>83</v>
      </c>
      <c r="AV790" s="14" t="s">
        <v>157</v>
      </c>
      <c r="AW790" s="14" t="s">
        <v>30</v>
      </c>
      <c r="AX790" s="14" t="s">
        <v>81</v>
      </c>
      <c r="AY790" s="260" t="s">
        <v>151</v>
      </c>
    </row>
    <row r="791" s="2" customFormat="1" ht="21.75" customHeight="1">
      <c r="A791" s="38"/>
      <c r="B791" s="39"/>
      <c r="C791" s="220" t="s">
        <v>930</v>
      </c>
      <c r="D791" s="220" t="s">
        <v>153</v>
      </c>
      <c r="E791" s="221" t="s">
        <v>931</v>
      </c>
      <c r="F791" s="222" t="s">
        <v>932</v>
      </c>
      <c r="G791" s="223" t="s">
        <v>194</v>
      </c>
      <c r="H791" s="224">
        <v>9.4109999999999996</v>
      </c>
      <c r="I791" s="225"/>
      <c r="J791" s="226">
        <f>ROUND(I791*H791,2)</f>
        <v>0</v>
      </c>
      <c r="K791" s="227"/>
      <c r="L791" s="44"/>
      <c r="M791" s="228" t="s">
        <v>1</v>
      </c>
      <c r="N791" s="229" t="s">
        <v>40</v>
      </c>
      <c r="O791" s="92"/>
      <c r="P791" s="230">
        <f>O791*H791</f>
        <v>0</v>
      </c>
      <c r="Q791" s="230">
        <v>0</v>
      </c>
      <c r="R791" s="230">
        <f>Q791*H791</f>
        <v>0</v>
      </c>
      <c r="S791" s="230">
        <v>1.3999999999999999</v>
      </c>
      <c r="T791" s="231">
        <f>S791*H791</f>
        <v>13.175399999999998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32" t="s">
        <v>157</v>
      </c>
      <c r="AT791" s="232" t="s">
        <v>153</v>
      </c>
      <c r="AU791" s="232" t="s">
        <v>83</v>
      </c>
      <c r="AY791" s="17" t="s">
        <v>151</v>
      </c>
      <c r="BE791" s="233">
        <f>IF(N791="základní",J791,0)</f>
        <v>0</v>
      </c>
      <c r="BF791" s="233">
        <f>IF(N791="snížená",J791,0)</f>
        <v>0</v>
      </c>
      <c r="BG791" s="233">
        <f>IF(N791="zákl. přenesená",J791,0)</f>
        <v>0</v>
      </c>
      <c r="BH791" s="233">
        <f>IF(N791="sníž. přenesená",J791,0)</f>
        <v>0</v>
      </c>
      <c r="BI791" s="233">
        <f>IF(N791="nulová",J791,0)</f>
        <v>0</v>
      </c>
      <c r="BJ791" s="17" t="s">
        <v>157</v>
      </c>
      <c r="BK791" s="233">
        <f>ROUND(I791*H791,2)</f>
        <v>0</v>
      </c>
      <c r="BL791" s="17" t="s">
        <v>157</v>
      </c>
      <c r="BM791" s="232" t="s">
        <v>933</v>
      </c>
    </row>
    <row r="792" s="2" customFormat="1">
      <c r="A792" s="38"/>
      <c r="B792" s="39"/>
      <c r="C792" s="40"/>
      <c r="D792" s="234" t="s">
        <v>159</v>
      </c>
      <c r="E792" s="40"/>
      <c r="F792" s="235" t="s">
        <v>932</v>
      </c>
      <c r="G792" s="40"/>
      <c r="H792" s="40"/>
      <c r="I792" s="236"/>
      <c r="J792" s="40"/>
      <c r="K792" s="40"/>
      <c r="L792" s="44"/>
      <c r="M792" s="237"/>
      <c r="N792" s="238"/>
      <c r="O792" s="92"/>
      <c r="P792" s="92"/>
      <c r="Q792" s="92"/>
      <c r="R792" s="92"/>
      <c r="S792" s="92"/>
      <c r="T792" s="93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T792" s="17" t="s">
        <v>159</v>
      </c>
      <c r="AU792" s="17" t="s">
        <v>83</v>
      </c>
    </row>
    <row r="793" s="13" customFormat="1">
      <c r="A793" s="13"/>
      <c r="B793" s="239"/>
      <c r="C793" s="240"/>
      <c r="D793" s="234" t="s">
        <v>160</v>
      </c>
      <c r="E793" s="241" t="s">
        <v>1</v>
      </c>
      <c r="F793" s="242" t="s">
        <v>934</v>
      </c>
      <c r="G793" s="240"/>
      <c r="H793" s="243">
        <v>9.4109999999999996</v>
      </c>
      <c r="I793" s="244"/>
      <c r="J793" s="240"/>
      <c r="K793" s="240"/>
      <c r="L793" s="245"/>
      <c r="M793" s="246"/>
      <c r="N793" s="247"/>
      <c r="O793" s="247"/>
      <c r="P793" s="247"/>
      <c r="Q793" s="247"/>
      <c r="R793" s="247"/>
      <c r="S793" s="247"/>
      <c r="T793" s="24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9" t="s">
        <v>160</v>
      </c>
      <c r="AU793" s="249" t="s">
        <v>83</v>
      </c>
      <c r="AV793" s="13" t="s">
        <v>83</v>
      </c>
      <c r="AW793" s="13" t="s">
        <v>30</v>
      </c>
      <c r="AX793" s="13" t="s">
        <v>73</v>
      </c>
      <c r="AY793" s="249" t="s">
        <v>151</v>
      </c>
    </row>
    <row r="794" s="14" customFormat="1">
      <c r="A794" s="14"/>
      <c r="B794" s="250"/>
      <c r="C794" s="251"/>
      <c r="D794" s="234" t="s">
        <v>160</v>
      </c>
      <c r="E794" s="252" t="s">
        <v>1</v>
      </c>
      <c r="F794" s="253" t="s">
        <v>162</v>
      </c>
      <c r="G794" s="251"/>
      <c r="H794" s="254">
        <v>9.4109999999999996</v>
      </c>
      <c r="I794" s="255"/>
      <c r="J794" s="251"/>
      <c r="K794" s="251"/>
      <c r="L794" s="256"/>
      <c r="M794" s="257"/>
      <c r="N794" s="258"/>
      <c r="O794" s="258"/>
      <c r="P794" s="258"/>
      <c r="Q794" s="258"/>
      <c r="R794" s="258"/>
      <c r="S794" s="258"/>
      <c r="T794" s="25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0" t="s">
        <v>160</v>
      </c>
      <c r="AU794" s="260" t="s">
        <v>83</v>
      </c>
      <c r="AV794" s="14" t="s">
        <v>157</v>
      </c>
      <c r="AW794" s="14" t="s">
        <v>30</v>
      </c>
      <c r="AX794" s="14" t="s">
        <v>81</v>
      </c>
      <c r="AY794" s="260" t="s">
        <v>151</v>
      </c>
    </row>
    <row r="795" s="2" customFormat="1" ht="24.15" customHeight="1">
      <c r="A795" s="38"/>
      <c r="B795" s="39"/>
      <c r="C795" s="220" t="s">
        <v>935</v>
      </c>
      <c r="D795" s="220" t="s">
        <v>153</v>
      </c>
      <c r="E795" s="221" t="s">
        <v>936</v>
      </c>
      <c r="F795" s="222" t="s">
        <v>937</v>
      </c>
      <c r="G795" s="223" t="s">
        <v>348</v>
      </c>
      <c r="H795" s="224">
        <v>6</v>
      </c>
      <c r="I795" s="225"/>
      <c r="J795" s="226">
        <f>ROUND(I795*H795,2)</f>
        <v>0</v>
      </c>
      <c r="K795" s="227"/>
      <c r="L795" s="44"/>
      <c r="M795" s="228" t="s">
        <v>1</v>
      </c>
      <c r="N795" s="229" t="s">
        <v>40</v>
      </c>
      <c r="O795" s="92"/>
      <c r="P795" s="230">
        <f>O795*H795</f>
        <v>0</v>
      </c>
      <c r="Q795" s="230">
        <v>0</v>
      </c>
      <c r="R795" s="230">
        <f>Q795*H795</f>
        <v>0</v>
      </c>
      <c r="S795" s="230">
        <v>0.16500000000000001</v>
      </c>
      <c r="T795" s="231">
        <f>S795*H795</f>
        <v>0.98999999999999999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32" t="s">
        <v>157</v>
      </c>
      <c r="AT795" s="232" t="s">
        <v>153</v>
      </c>
      <c r="AU795" s="232" t="s">
        <v>83</v>
      </c>
      <c r="AY795" s="17" t="s">
        <v>151</v>
      </c>
      <c r="BE795" s="233">
        <f>IF(N795="základní",J795,0)</f>
        <v>0</v>
      </c>
      <c r="BF795" s="233">
        <f>IF(N795="snížená",J795,0)</f>
        <v>0</v>
      </c>
      <c r="BG795" s="233">
        <f>IF(N795="zákl. přenesená",J795,0)</f>
        <v>0</v>
      </c>
      <c r="BH795" s="233">
        <f>IF(N795="sníž. přenesená",J795,0)</f>
        <v>0</v>
      </c>
      <c r="BI795" s="233">
        <f>IF(N795="nulová",J795,0)</f>
        <v>0</v>
      </c>
      <c r="BJ795" s="17" t="s">
        <v>157</v>
      </c>
      <c r="BK795" s="233">
        <f>ROUND(I795*H795,2)</f>
        <v>0</v>
      </c>
      <c r="BL795" s="17" t="s">
        <v>157</v>
      </c>
      <c r="BM795" s="232" t="s">
        <v>938</v>
      </c>
    </row>
    <row r="796" s="2" customFormat="1">
      <c r="A796" s="38"/>
      <c r="B796" s="39"/>
      <c r="C796" s="40"/>
      <c r="D796" s="234" t="s">
        <v>159</v>
      </c>
      <c r="E796" s="40"/>
      <c r="F796" s="235" t="s">
        <v>937</v>
      </c>
      <c r="G796" s="40"/>
      <c r="H796" s="40"/>
      <c r="I796" s="236"/>
      <c r="J796" s="40"/>
      <c r="K796" s="40"/>
      <c r="L796" s="44"/>
      <c r="M796" s="237"/>
      <c r="N796" s="238"/>
      <c r="O796" s="92"/>
      <c r="P796" s="92"/>
      <c r="Q796" s="92"/>
      <c r="R796" s="92"/>
      <c r="S796" s="92"/>
      <c r="T796" s="93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T796" s="17" t="s">
        <v>159</v>
      </c>
      <c r="AU796" s="17" t="s">
        <v>83</v>
      </c>
    </row>
    <row r="797" s="2" customFormat="1" ht="24.15" customHeight="1">
      <c r="A797" s="38"/>
      <c r="B797" s="39"/>
      <c r="C797" s="220" t="s">
        <v>939</v>
      </c>
      <c r="D797" s="220" t="s">
        <v>153</v>
      </c>
      <c r="E797" s="221" t="s">
        <v>940</v>
      </c>
      <c r="F797" s="222" t="s">
        <v>941</v>
      </c>
      <c r="G797" s="223" t="s">
        <v>184</v>
      </c>
      <c r="H797" s="224">
        <v>15</v>
      </c>
      <c r="I797" s="225"/>
      <c r="J797" s="226">
        <f>ROUND(I797*H797,2)</f>
        <v>0</v>
      </c>
      <c r="K797" s="227"/>
      <c r="L797" s="44"/>
      <c r="M797" s="228" t="s">
        <v>1</v>
      </c>
      <c r="N797" s="229" t="s">
        <v>40</v>
      </c>
      <c r="O797" s="92"/>
      <c r="P797" s="230">
        <f>O797*H797</f>
        <v>0</v>
      </c>
      <c r="Q797" s="230">
        <v>0</v>
      </c>
      <c r="R797" s="230">
        <f>Q797*H797</f>
        <v>0</v>
      </c>
      <c r="S797" s="230">
        <v>0.00248</v>
      </c>
      <c r="T797" s="231">
        <f>S797*H797</f>
        <v>0.037199999999999997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32" t="s">
        <v>157</v>
      </c>
      <c r="AT797" s="232" t="s">
        <v>153</v>
      </c>
      <c r="AU797" s="232" t="s">
        <v>83</v>
      </c>
      <c r="AY797" s="17" t="s">
        <v>151</v>
      </c>
      <c r="BE797" s="233">
        <f>IF(N797="základní",J797,0)</f>
        <v>0</v>
      </c>
      <c r="BF797" s="233">
        <f>IF(N797="snížená",J797,0)</f>
        <v>0</v>
      </c>
      <c r="BG797" s="233">
        <f>IF(N797="zákl. přenesená",J797,0)</f>
        <v>0</v>
      </c>
      <c r="BH797" s="233">
        <f>IF(N797="sníž. přenesená",J797,0)</f>
        <v>0</v>
      </c>
      <c r="BI797" s="233">
        <f>IF(N797="nulová",J797,0)</f>
        <v>0</v>
      </c>
      <c r="BJ797" s="17" t="s">
        <v>157</v>
      </c>
      <c r="BK797" s="233">
        <f>ROUND(I797*H797,2)</f>
        <v>0</v>
      </c>
      <c r="BL797" s="17" t="s">
        <v>157</v>
      </c>
      <c r="BM797" s="232" t="s">
        <v>942</v>
      </c>
    </row>
    <row r="798" s="2" customFormat="1">
      <c r="A798" s="38"/>
      <c r="B798" s="39"/>
      <c r="C798" s="40"/>
      <c r="D798" s="234" t="s">
        <v>159</v>
      </c>
      <c r="E798" s="40"/>
      <c r="F798" s="235" t="s">
        <v>941</v>
      </c>
      <c r="G798" s="40"/>
      <c r="H798" s="40"/>
      <c r="I798" s="236"/>
      <c r="J798" s="40"/>
      <c r="K798" s="40"/>
      <c r="L798" s="44"/>
      <c r="M798" s="237"/>
      <c r="N798" s="238"/>
      <c r="O798" s="92"/>
      <c r="P798" s="92"/>
      <c r="Q798" s="92"/>
      <c r="R798" s="92"/>
      <c r="S798" s="92"/>
      <c r="T798" s="93"/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T798" s="17" t="s">
        <v>159</v>
      </c>
      <c r="AU798" s="17" t="s">
        <v>83</v>
      </c>
    </row>
    <row r="799" s="2" customFormat="1" ht="24.15" customHeight="1">
      <c r="A799" s="38"/>
      <c r="B799" s="39"/>
      <c r="C799" s="220" t="s">
        <v>943</v>
      </c>
      <c r="D799" s="220" t="s">
        <v>153</v>
      </c>
      <c r="E799" s="221" t="s">
        <v>944</v>
      </c>
      <c r="F799" s="222" t="s">
        <v>945</v>
      </c>
      <c r="G799" s="223" t="s">
        <v>156</v>
      </c>
      <c r="H799" s="224">
        <v>27.789999999999999</v>
      </c>
      <c r="I799" s="225"/>
      <c r="J799" s="226">
        <f>ROUND(I799*H799,2)</f>
        <v>0</v>
      </c>
      <c r="K799" s="227"/>
      <c r="L799" s="44"/>
      <c r="M799" s="228" t="s">
        <v>1</v>
      </c>
      <c r="N799" s="229" t="s">
        <v>40</v>
      </c>
      <c r="O799" s="92"/>
      <c r="P799" s="230">
        <f>O799*H799</f>
        <v>0</v>
      </c>
      <c r="Q799" s="230">
        <v>0</v>
      </c>
      <c r="R799" s="230">
        <f>Q799*H799</f>
        <v>0</v>
      </c>
      <c r="S799" s="230">
        <v>0.055</v>
      </c>
      <c r="T799" s="231">
        <f>S799*H799</f>
        <v>1.5284499999999999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32" t="s">
        <v>157</v>
      </c>
      <c r="AT799" s="232" t="s">
        <v>153</v>
      </c>
      <c r="AU799" s="232" t="s">
        <v>83</v>
      </c>
      <c r="AY799" s="17" t="s">
        <v>151</v>
      </c>
      <c r="BE799" s="233">
        <f>IF(N799="základní",J799,0)</f>
        <v>0</v>
      </c>
      <c r="BF799" s="233">
        <f>IF(N799="snížená",J799,0)</f>
        <v>0</v>
      </c>
      <c r="BG799" s="233">
        <f>IF(N799="zákl. přenesená",J799,0)</f>
        <v>0</v>
      </c>
      <c r="BH799" s="233">
        <f>IF(N799="sníž. přenesená",J799,0)</f>
        <v>0</v>
      </c>
      <c r="BI799" s="233">
        <f>IF(N799="nulová",J799,0)</f>
        <v>0</v>
      </c>
      <c r="BJ799" s="17" t="s">
        <v>157</v>
      </c>
      <c r="BK799" s="233">
        <f>ROUND(I799*H799,2)</f>
        <v>0</v>
      </c>
      <c r="BL799" s="17" t="s">
        <v>157</v>
      </c>
      <c r="BM799" s="232" t="s">
        <v>946</v>
      </c>
    </row>
    <row r="800" s="2" customFormat="1">
      <c r="A800" s="38"/>
      <c r="B800" s="39"/>
      <c r="C800" s="40"/>
      <c r="D800" s="234" t="s">
        <v>159</v>
      </c>
      <c r="E800" s="40"/>
      <c r="F800" s="235" t="s">
        <v>945</v>
      </c>
      <c r="G800" s="40"/>
      <c r="H800" s="40"/>
      <c r="I800" s="236"/>
      <c r="J800" s="40"/>
      <c r="K800" s="40"/>
      <c r="L800" s="44"/>
      <c r="M800" s="237"/>
      <c r="N800" s="238"/>
      <c r="O800" s="92"/>
      <c r="P800" s="92"/>
      <c r="Q800" s="92"/>
      <c r="R800" s="92"/>
      <c r="S800" s="92"/>
      <c r="T800" s="93"/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T800" s="17" t="s">
        <v>159</v>
      </c>
      <c r="AU800" s="17" t="s">
        <v>83</v>
      </c>
    </row>
    <row r="801" s="13" customFormat="1">
      <c r="A801" s="13"/>
      <c r="B801" s="239"/>
      <c r="C801" s="240"/>
      <c r="D801" s="234" t="s">
        <v>160</v>
      </c>
      <c r="E801" s="241" t="s">
        <v>1</v>
      </c>
      <c r="F801" s="242" t="s">
        <v>947</v>
      </c>
      <c r="G801" s="240"/>
      <c r="H801" s="243">
        <v>23.550000000000001</v>
      </c>
      <c r="I801" s="244"/>
      <c r="J801" s="240"/>
      <c r="K801" s="240"/>
      <c r="L801" s="245"/>
      <c r="M801" s="246"/>
      <c r="N801" s="247"/>
      <c r="O801" s="247"/>
      <c r="P801" s="247"/>
      <c r="Q801" s="247"/>
      <c r="R801" s="247"/>
      <c r="S801" s="247"/>
      <c r="T801" s="24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9" t="s">
        <v>160</v>
      </c>
      <c r="AU801" s="249" t="s">
        <v>83</v>
      </c>
      <c r="AV801" s="13" t="s">
        <v>83</v>
      </c>
      <c r="AW801" s="13" t="s">
        <v>30</v>
      </c>
      <c r="AX801" s="13" t="s">
        <v>73</v>
      </c>
      <c r="AY801" s="249" t="s">
        <v>151</v>
      </c>
    </row>
    <row r="802" s="13" customFormat="1">
      <c r="A802" s="13"/>
      <c r="B802" s="239"/>
      <c r="C802" s="240"/>
      <c r="D802" s="234" t="s">
        <v>160</v>
      </c>
      <c r="E802" s="241" t="s">
        <v>1</v>
      </c>
      <c r="F802" s="242" t="s">
        <v>600</v>
      </c>
      <c r="G802" s="240"/>
      <c r="H802" s="243">
        <v>4.2400000000000002</v>
      </c>
      <c r="I802" s="244"/>
      <c r="J802" s="240"/>
      <c r="K802" s="240"/>
      <c r="L802" s="245"/>
      <c r="M802" s="246"/>
      <c r="N802" s="247"/>
      <c r="O802" s="247"/>
      <c r="P802" s="247"/>
      <c r="Q802" s="247"/>
      <c r="R802" s="247"/>
      <c r="S802" s="247"/>
      <c r="T802" s="24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9" t="s">
        <v>160</v>
      </c>
      <c r="AU802" s="249" t="s">
        <v>83</v>
      </c>
      <c r="AV802" s="13" t="s">
        <v>83</v>
      </c>
      <c r="AW802" s="13" t="s">
        <v>30</v>
      </c>
      <c r="AX802" s="13" t="s">
        <v>73</v>
      </c>
      <c r="AY802" s="249" t="s">
        <v>151</v>
      </c>
    </row>
    <row r="803" s="14" customFormat="1">
      <c r="A803" s="14"/>
      <c r="B803" s="250"/>
      <c r="C803" s="251"/>
      <c r="D803" s="234" t="s">
        <v>160</v>
      </c>
      <c r="E803" s="252" t="s">
        <v>1</v>
      </c>
      <c r="F803" s="253" t="s">
        <v>162</v>
      </c>
      <c r="G803" s="251"/>
      <c r="H803" s="254">
        <v>27.789999999999999</v>
      </c>
      <c r="I803" s="255"/>
      <c r="J803" s="251"/>
      <c r="K803" s="251"/>
      <c r="L803" s="256"/>
      <c r="M803" s="257"/>
      <c r="N803" s="258"/>
      <c r="O803" s="258"/>
      <c r="P803" s="258"/>
      <c r="Q803" s="258"/>
      <c r="R803" s="258"/>
      <c r="S803" s="258"/>
      <c r="T803" s="25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60" t="s">
        <v>160</v>
      </c>
      <c r="AU803" s="260" t="s">
        <v>83</v>
      </c>
      <c r="AV803" s="14" t="s">
        <v>157</v>
      </c>
      <c r="AW803" s="14" t="s">
        <v>30</v>
      </c>
      <c r="AX803" s="14" t="s">
        <v>81</v>
      </c>
      <c r="AY803" s="260" t="s">
        <v>151</v>
      </c>
    </row>
    <row r="804" s="2" customFormat="1" ht="24.15" customHeight="1">
      <c r="A804" s="38"/>
      <c r="B804" s="39"/>
      <c r="C804" s="220" t="s">
        <v>948</v>
      </c>
      <c r="D804" s="220" t="s">
        <v>153</v>
      </c>
      <c r="E804" s="221" t="s">
        <v>949</v>
      </c>
      <c r="F804" s="222" t="s">
        <v>950</v>
      </c>
      <c r="G804" s="223" t="s">
        <v>156</v>
      </c>
      <c r="H804" s="224">
        <v>12.372</v>
      </c>
      <c r="I804" s="225"/>
      <c r="J804" s="226">
        <f>ROUND(I804*H804,2)</f>
        <v>0</v>
      </c>
      <c r="K804" s="227"/>
      <c r="L804" s="44"/>
      <c r="M804" s="228" t="s">
        <v>1</v>
      </c>
      <c r="N804" s="229" t="s">
        <v>40</v>
      </c>
      <c r="O804" s="92"/>
      <c r="P804" s="230">
        <f>O804*H804</f>
        <v>0</v>
      </c>
      <c r="Q804" s="230">
        <v>0</v>
      </c>
      <c r="R804" s="230">
        <f>Q804*H804</f>
        <v>0</v>
      </c>
      <c r="S804" s="230">
        <v>0.053999999999999999</v>
      </c>
      <c r="T804" s="231">
        <f>S804*H804</f>
        <v>0.66808800000000002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32" t="s">
        <v>157</v>
      </c>
      <c r="AT804" s="232" t="s">
        <v>153</v>
      </c>
      <c r="AU804" s="232" t="s">
        <v>83</v>
      </c>
      <c r="AY804" s="17" t="s">
        <v>151</v>
      </c>
      <c r="BE804" s="233">
        <f>IF(N804="základní",J804,0)</f>
        <v>0</v>
      </c>
      <c r="BF804" s="233">
        <f>IF(N804="snížená",J804,0)</f>
        <v>0</v>
      </c>
      <c r="BG804" s="233">
        <f>IF(N804="zákl. přenesená",J804,0)</f>
        <v>0</v>
      </c>
      <c r="BH804" s="233">
        <f>IF(N804="sníž. přenesená",J804,0)</f>
        <v>0</v>
      </c>
      <c r="BI804" s="233">
        <f>IF(N804="nulová",J804,0)</f>
        <v>0</v>
      </c>
      <c r="BJ804" s="17" t="s">
        <v>157</v>
      </c>
      <c r="BK804" s="233">
        <f>ROUND(I804*H804,2)</f>
        <v>0</v>
      </c>
      <c r="BL804" s="17" t="s">
        <v>157</v>
      </c>
      <c r="BM804" s="232" t="s">
        <v>951</v>
      </c>
    </row>
    <row r="805" s="2" customFormat="1">
      <c r="A805" s="38"/>
      <c r="B805" s="39"/>
      <c r="C805" s="40"/>
      <c r="D805" s="234" t="s">
        <v>159</v>
      </c>
      <c r="E805" s="40"/>
      <c r="F805" s="235" t="s">
        <v>950</v>
      </c>
      <c r="G805" s="40"/>
      <c r="H805" s="40"/>
      <c r="I805" s="236"/>
      <c r="J805" s="40"/>
      <c r="K805" s="40"/>
      <c r="L805" s="44"/>
      <c r="M805" s="237"/>
      <c r="N805" s="238"/>
      <c r="O805" s="92"/>
      <c r="P805" s="92"/>
      <c r="Q805" s="92"/>
      <c r="R805" s="92"/>
      <c r="S805" s="92"/>
      <c r="T805" s="93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T805" s="17" t="s">
        <v>159</v>
      </c>
      <c r="AU805" s="17" t="s">
        <v>83</v>
      </c>
    </row>
    <row r="806" s="13" customFormat="1">
      <c r="A806" s="13"/>
      <c r="B806" s="239"/>
      <c r="C806" s="240"/>
      <c r="D806" s="234" t="s">
        <v>160</v>
      </c>
      <c r="E806" s="241" t="s">
        <v>1</v>
      </c>
      <c r="F806" s="242" t="s">
        <v>952</v>
      </c>
      <c r="G806" s="240"/>
      <c r="H806" s="243">
        <v>12.372</v>
      </c>
      <c r="I806" s="244"/>
      <c r="J806" s="240"/>
      <c r="K806" s="240"/>
      <c r="L806" s="245"/>
      <c r="M806" s="246"/>
      <c r="N806" s="247"/>
      <c r="O806" s="247"/>
      <c r="P806" s="247"/>
      <c r="Q806" s="247"/>
      <c r="R806" s="247"/>
      <c r="S806" s="247"/>
      <c r="T806" s="24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9" t="s">
        <v>160</v>
      </c>
      <c r="AU806" s="249" t="s">
        <v>83</v>
      </c>
      <c r="AV806" s="13" t="s">
        <v>83</v>
      </c>
      <c r="AW806" s="13" t="s">
        <v>30</v>
      </c>
      <c r="AX806" s="13" t="s">
        <v>73</v>
      </c>
      <c r="AY806" s="249" t="s">
        <v>151</v>
      </c>
    </row>
    <row r="807" s="14" customFormat="1">
      <c r="A807" s="14"/>
      <c r="B807" s="250"/>
      <c r="C807" s="251"/>
      <c r="D807" s="234" t="s">
        <v>160</v>
      </c>
      <c r="E807" s="252" t="s">
        <v>1</v>
      </c>
      <c r="F807" s="253" t="s">
        <v>162</v>
      </c>
      <c r="G807" s="251"/>
      <c r="H807" s="254">
        <v>12.372</v>
      </c>
      <c r="I807" s="255"/>
      <c r="J807" s="251"/>
      <c r="K807" s="251"/>
      <c r="L807" s="256"/>
      <c r="M807" s="257"/>
      <c r="N807" s="258"/>
      <c r="O807" s="258"/>
      <c r="P807" s="258"/>
      <c r="Q807" s="258"/>
      <c r="R807" s="258"/>
      <c r="S807" s="258"/>
      <c r="T807" s="25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60" t="s">
        <v>160</v>
      </c>
      <c r="AU807" s="260" t="s">
        <v>83</v>
      </c>
      <c r="AV807" s="14" t="s">
        <v>157</v>
      </c>
      <c r="AW807" s="14" t="s">
        <v>30</v>
      </c>
      <c r="AX807" s="14" t="s">
        <v>81</v>
      </c>
      <c r="AY807" s="260" t="s">
        <v>151</v>
      </c>
    </row>
    <row r="808" s="2" customFormat="1" ht="24.15" customHeight="1">
      <c r="A808" s="38"/>
      <c r="B808" s="39"/>
      <c r="C808" s="220" t="s">
        <v>953</v>
      </c>
      <c r="D808" s="220" t="s">
        <v>153</v>
      </c>
      <c r="E808" s="221" t="s">
        <v>954</v>
      </c>
      <c r="F808" s="222" t="s">
        <v>955</v>
      </c>
      <c r="G808" s="223" t="s">
        <v>156</v>
      </c>
      <c r="H808" s="224">
        <v>2.1179999999999999</v>
      </c>
      <c r="I808" s="225"/>
      <c r="J808" s="226">
        <f>ROUND(I808*H808,2)</f>
        <v>0</v>
      </c>
      <c r="K808" s="227"/>
      <c r="L808" s="44"/>
      <c r="M808" s="228" t="s">
        <v>1</v>
      </c>
      <c r="N808" s="229" t="s">
        <v>40</v>
      </c>
      <c r="O808" s="92"/>
      <c r="P808" s="230">
        <f>O808*H808</f>
        <v>0</v>
      </c>
      <c r="Q808" s="230">
        <v>0</v>
      </c>
      <c r="R808" s="230">
        <f>Q808*H808</f>
        <v>0</v>
      </c>
      <c r="S808" s="230">
        <v>0.048000000000000001</v>
      </c>
      <c r="T808" s="231">
        <f>S808*H808</f>
        <v>0.10166399999999999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232" t="s">
        <v>157</v>
      </c>
      <c r="AT808" s="232" t="s">
        <v>153</v>
      </c>
      <c r="AU808" s="232" t="s">
        <v>83</v>
      </c>
      <c r="AY808" s="17" t="s">
        <v>151</v>
      </c>
      <c r="BE808" s="233">
        <f>IF(N808="základní",J808,0)</f>
        <v>0</v>
      </c>
      <c r="BF808" s="233">
        <f>IF(N808="snížená",J808,0)</f>
        <v>0</v>
      </c>
      <c r="BG808" s="233">
        <f>IF(N808="zákl. přenesená",J808,0)</f>
        <v>0</v>
      </c>
      <c r="BH808" s="233">
        <f>IF(N808="sníž. přenesená",J808,0)</f>
        <v>0</v>
      </c>
      <c r="BI808" s="233">
        <f>IF(N808="nulová",J808,0)</f>
        <v>0</v>
      </c>
      <c r="BJ808" s="17" t="s">
        <v>157</v>
      </c>
      <c r="BK808" s="233">
        <f>ROUND(I808*H808,2)</f>
        <v>0</v>
      </c>
      <c r="BL808" s="17" t="s">
        <v>157</v>
      </c>
      <c r="BM808" s="232" t="s">
        <v>956</v>
      </c>
    </row>
    <row r="809" s="2" customFormat="1">
      <c r="A809" s="38"/>
      <c r="B809" s="39"/>
      <c r="C809" s="40"/>
      <c r="D809" s="234" t="s">
        <v>159</v>
      </c>
      <c r="E809" s="40"/>
      <c r="F809" s="235" t="s">
        <v>955</v>
      </c>
      <c r="G809" s="40"/>
      <c r="H809" s="40"/>
      <c r="I809" s="236"/>
      <c r="J809" s="40"/>
      <c r="K809" s="40"/>
      <c r="L809" s="44"/>
      <c r="M809" s="237"/>
      <c r="N809" s="238"/>
      <c r="O809" s="92"/>
      <c r="P809" s="92"/>
      <c r="Q809" s="92"/>
      <c r="R809" s="92"/>
      <c r="S809" s="92"/>
      <c r="T809" s="93"/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T809" s="17" t="s">
        <v>159</v>
      </c>
      <c r="AU809" s="17" t="s">
        <v>83</v>
      </c>
    </row>
    <row r="810" s="13" customFormat="1">
      <c r="A810" s="13"/>
      <c r="B810" s="239"/>
      <c r="C810" s="240"/>
      <c r="D810" s="234" t="s">
        <v>160</v>
      </c>
      <c r="E810" s="241" t="s">
        <v>1</v>
      </c>
      <c r="F810" s="242" t="s">
        <v>957</v>
      </c>
      <c r="G810" s="240"/>
      <c r="H810" s="243">
        <v>1.6639999999999999</v>
      </c>
      <c r="I810" s="244"/>
      <c r="J810" s="240"/>
      <c r="K810" s="240"/>
      <c r="L810" s="245"/>
      <c r="M810" s="246"/>
      <c r="N810" s="247"/>
      <c r="O810" s="247"/>
      <c r="P810" s="247"/>
      <c r="Q810" s="247"/>
      <c r="R810" s="247"/>
      <c r="S810" s="247"/>
      <c r="T810" s="24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9" t="s">
        <v>160</v>
      </c>
      <c r="AU810" s="249" t="s">
        <v>83</v>
      </c>
      <c r="AV810" s="13" t="s">
        <v>83</v>
      </c>
      <c r="AW810" s="13" t="s">
        <v>30</v>
      </c>
      <c r="AX810" s="13" t="s">
        <v>73</v>
      </c>
      <c r="AY810" s="249" t="s">
        <v>151</v>
      </c>
    </row>
    <row r="811" s="13" customFormat="1">
      <c r="A811" s="13"/>
      <c r="B811" s="239"/>
      <c r="C811" s="240"/>
      <c r="D811" s="234" t="s">
        <v>160</v>
      </c>
      <c r="E811" s="241" t="s">
        <v>1</v>
      </c>
      <c r="F811" s="242" t="s">
        <v>958</v>
      </c>
      <c r="G811" s="240"/>
      <c r="H811" s="243">
        <v>0.45400000000000001</v>
      </c>
      <c r="I811" s="244"/>
      <c r="J811" s="240"/>
      <c r="K811" s="240"/>
      <c r="L811" s="245"/>
      <c r="M811" s="246"/>
      <c r="N811" s="247"/>
      <c r="O811" s="247"/>
      <c r="P811" s="247"/>
      <c r="Q811" s="247"/>
      <c r="R811" s="247"/>
      <c r="S811" s="247"/>
      <c r="T811" s="24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9" t="s">
        <v>160</v>
      </c>
      <c r="AU811" s="249" t="s">
        <v>83</v>
      </c>
      <c r="AV811" s="13" t="s">
        <v>83</v>
      </c>
      <c r="AW811" s="13" t="s">
        <v>30</v>
      </c>
      <c r="AX811" s="13" t="s">
        <v>73</v>
      </c>
      <c r="AY811" s="249" t="s">
        <v>151</v>
      </c>
    </row>
    <row r="812" s="14" customFormat="1">
      <c r="A812" s="14"/>
      <c r="B812" s="250"/>
      <c r="C812" s="251"/>
      <c r="D812" s="234" t="s">
        <v>160</v>
      </c>
      <c r="E812" s="252" t="s">
        <v>1</v>
      </c>
      <c r="F812" s="253" t="s">
        <v>162</v>
      </c>
      <c r="G812" s="251"/>
      <c r="H812" s="254">
        <v>2.1179999999999999</v>
      </c>
      <c r="I812" s="255"/>
      <c r="J812" s="251"/>
      <c r="K812" s="251"/>
      <c r="L812" s="256"/>
      <c r="M812" s="257"/>
      <c r="N812" s="258"/>
      <c r="O812" s="258"/>
      <c r="P812" s="258"/>
      <c r="Q812" s="258"/>
      <c r="R812" s="258"/>
      <c r="S812" s="258"/>
      <c r="T812" s="25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0" t="s">
        <v>160</v>
      </c>
      <c r="AU812" s="260" t="s">
        <v>83</v>
      </c>
      <c r="AV812" s="14" t="s">
        <v>157</v>
      </c>
      <c r="AW812" s="14" t="s">
        <v>30</v>
      </c>
      <c r="AX812" s="14" t="s">
        <v>81</v>
      </c>
      <c r="AY812" s="260" t="s">
        <v>151</v>
      </c>
    </row>
    <row r="813" s="2" customFormat="1" ht="21.75" customHeight="1">
      <c r="A813" s="38"/>
      <c r="B813" s="39"/>
      <c r="C813" s="220" t="s">
        <v>959</v>
      </c>
      <c r="D813" s="220" t="s">
        <v>153</v>
      </c>
      <c r="E813" s="221" t="s">
        <v>960</v>
      </c>
      <c r="F813" s="222" t="s">
        <v>961</v>
      </c>
      <c r="G813" s="223" t="s">
        <v>156</v>
      </c>
      <c r="H813" s="224">
        <v>6.6289999999999996</v>
      </c>
      <c r="I813" s="225"/>
      <c r="J813" s="226">
        <f>ROUND(I813*H813,2)</f>
        <v>0</v>
      </c>
      <c r="K813" s="227"/>
      <c r="L813" s="44"/>
      <c r="M813" s="228" t="s">
        <v>1</v>
      </c>
      <c r="N813" s="229" t="s">
        <v>40</v>
      </c>
      <c r="O813" s="92"/>
      <c r="P813" s="230">
        <f>O813*H813</f>
        <v>0</v>
      </c>
      <c r="Q813" s="230">
        <v>0</v>
      </c>
      <c r="R813" s="230">
        <f>Q813*H813</f>
        <v>0</v>
      </c>
      <c r="S813" s="230">
        <v>0.087999999999999995</v>
      </c>
      <c r="T813" s="231">
        <f>S813*H813</f>
        <v>0.58335199999999998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32" t="s">
        <v>157</v>
      </c>
      <c r="AT813" s="232" t="s">
        <v>153</v>
      </c>
      <c r="AU813" s="232" t="s">
        <v>83</v>
      </c>
      <c r="AY813" s="17" t="s">
        <v>151</v>
      </c>
      <c r="BE813" s="233">
        <f>IF(N813="základní",J813,0)</f>
        <v>0</v>
      </c>
      <c r="BF813" s="233">
        <f>IF(N813="snížená",J813,0)</f>
        <v>0</v>
      </c>
      <c r="BG813" s="233">
        <f>IF(N813="zákl. přenesená",J813,0)</f>
        <v>0</v>
      </c>
      <c r="BH813" s="233">
        <f>IF(N813="sníž. přenesená",J813,0)</f>
        <v>0</v>
      </c>
      <c r="BI813" s="233">
        <f>IF(N813="nulová",J813,0)</f>
        <v>0</v>
      </c>
      <c r="BJ813" s="17" t="s">
        <v>157</v>
      </c>
      <c r="BK813" s="233">
        <f>ROUND(I813*H813,2)</f>
        <v>0</v>
      </c>
      <c r="BL813" s="17" t="s">
        <v>157</v>
      </c>
      <c r="BM813" s="232" t="s">
        <v>962</v>
      </c>
    </row>
    <row r="814" s="2" customFormat="1">
      <c r="A814" s="38"/>
      <c r="B814" s="39"/>
      <c r="C814" s="40"/>
      <c r="D814" s="234" t="s">
        <v>159</v>
      </c>
      <c r="E814" s="40"/>
      <c r="F814" s="235" t="s">
        <v>961</v>
      </c>
      <c r="G814" s="40"/>
      <c r="H814" s="40"/>
      <c r="I814" s="236"/>
      <c r="J814" s="40"/>
      <c r="K814" s="40"/>
      <c r="L814" s="44"/>
      <c r="M814" s="237"/>
      <c r="N814" s="238"/>
      <c r="O814" s="92"/>
      <c r="P814" s="92"/>
      <c r="Q814" s="92"/>
      <c r="R814" s="92"/>
      <c r="S814" s="92"/>
      <c r="T814" s="93"/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T814" s="17" t="s">
        <v>159</v>
      </c>
      <c r="AU814" s="17" t="s">
        <v>83</v>
      </c>
    </row>
    <row r="815" s="15" customFormat="1">
      <c r="A815" s="15"/>
      <c r="B815" s="261"/>
      <c r="C815" s="262"/>
      <c r="D815" s="234" t="s">
        <v>160</v>
      </c>
      <c r="E815" s="263" t="s">
        <v>1</v>
      </c>
      <c r="F815" s="264" t="s">
        <v>886</v>
      </c>
      <c r="G815" s="262"/>
      <c r="H815" s="263" t="s">
        <v>1</v>
      </c>
      <c r="I815" s="265"/>
      <c r="J815" s="262"/>
      <c r="K815" s="262"/>
      <c r="L815" s="266"/>
      <c r="M815" s="267"/>
      <c r="N815" s="268"/>
      <c r="O815" s="268"/>
      <c r="P815" s="268"/>
      <c r="Q815" s="268"/>
      <c r="R815" s="268"/>
      <c r="S815" s="268"/>
      <c r="T815" s="269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70" t="s">
        <v>160</v>
      </c>
      <c r="AU815" s="270" t="s">
        <v>83</v>
      </c>
      <c r="AV815" s="15" t="s">
        <v>81</v>
      </c>
      <c r="AW815" s="15" t="s">
        <v>30</v>
      </c>
      <c r="AX815" s="15" t="s">
        <v>73</v>
      </c>
      <c r="AY815" s="270" t="s">
        <v>151</v>
      </c>
    </row>
    <row r="816" s="13" customFormat="1">
      <c r="A816" s="13"/>
      <c r="B816" s="239"/>
      <c r="C816" s="240"/>
      <c r="D816" s="234" t="s">
        <v>160</v>
      </c>
      <c r="E816" s="241" t="s">
        <v>1</v>
      </c>
      <c r="F816" s="242" t="s">
        <v>963</v>
      </c>
      <c r="G816" s="240"/>
      <c r="H816" s="243">
        <v>1.3999999999999999</v>
      </c>
      <c r="I816" s="244"/>
      <c r="J816" s="240"/>
      <c r="K816" s="240"/>
      <c r="L816" s="245"/>
      <c r="M816" s="246"/>
      <c r="N816" s="247"/>
      <c r="O816" s="247"/>
      <c r="P816" s="247"/>
      <c r="Q816" s="247"/>
      <c r="R816" s="247"/>
      <c r="S816" s="247"/>
      <c r="T816" s="24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9" t="s">
        <v>160</v>
      </c>
      <c r="AU816" s="249" t="s">
        <v>83</v>
      </c>
      <c r="AV816" s="13" t="s">
        <v>83</v>
      </c>
      <c r="AW816" s="13" t="s">
        <v>30</v>
      </c>
      <c r="AX816" s="13" t="s">
        <v>73</v>
      </c>
      <c r="AY816" s="249" t="s">
        <v>151</v>
      </c>
    </row>
    <row r="817" s="15" customFormat="1">
      <c r="A817" s="15"/>
      <c r="B817" s="261"/>
      <c r="C817" s="262"/>
      <c r="D817" s="234" t="s">
        <v>160</v>
      </c>
      <c r="E817" s="263" t="s">
        <v>1</v>
      </c>
      <c r="F817" s="264" t="s">
        <v>964</v>
      </c>
      <c r="G817" s="262"/>
      <c r="H817" s="263" t="s">
        <v>1</v>
      </c>
      <c r="I817" s="265"/>
      <c r="J817" s="262"/>
      <c r="K817" s="262"/>
      <c r="L817" s="266"/>
      <c r="M817" s="267"/>
      <c r="N817" s="268"/>
      <c r="O817" s="268"/>
      <c r="P817" s="268"/>
      <c r="Q817" s="268"/>
      <c r="R817" s="268"/>
      <c r="S817" s="268"/>
      <c r="T817" s="269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70" t="s">
        <v>160</v>
      </c>
      <c r="AU817" s="270" t="s">
        <v>83</v>
      </c>
      <c r="AV817" s="15" t="s">
        <v>81</v>
      </c>
      <c r="AW817" s="15" t="s">
        <v>30</v>
      </c>
      <c r="AX817" s="15" t="s">
        <v>73</v>
      </c>
      <c r="AY817" s="270" t="s">
        <v>151</v>
      </c>
    </row>
    <row r="818" s="13" customFormat="1">
      <c r="A818" s="13"/>
      <c r="B818" s="239"/>
      <c r="C818" s="240"/>
      <c r="D818" s="234" t="s">
        <v>160</v>
      </c>
      <c r="E818" s="241" t="s">
        <v>1</v>
      </c>
      <c r="F818" s="242" t="s">
        <v>965</v>
      </c>
      <c r="G818" s="240"/>
      <c r="H818" s="243">
        <v>5.2290000000000001</v>
      </c>
      <c r="I818" s="244"/>
      <c r="J818" s="240"/>
      <c r="K818" s="240"/>
      <c r="L818" s="245"/>
      <c r="M818" s="246"/>
      <c r="N818" s="247"/>
      <c r="O818" s="247"/>
      <c r="P818" s="247"/>
      <c r="Q818" s="247"/>
      <c r="R818" s="247"/>
      <c r="S818" s="247"/>
      <c r="T818" s="24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9" t="s">
        <v>160</v>
      </c>
      <c r="AU818" s="249" t="s">
        <v>83</v>
      </c>
      <c r="AV818" s="13" t="s">
        <v>83</v>
      </c>
      <c r="AW818" s="13" t="s">
        <v>30</v>
      </c>
      <c r="AX818" s="13" t="s">
        <v>73</v>
      </c>
      <c r="AY818" s="249" t="s">
        <v>151</v>
      </c>
    </row>
    <row r="819" s="14" customFormat="1">
      <c r="A819" s="14"/>
      <c r="B819" s="250"/>
      <c r="C819" s="251"/>
      <c r="D819" s="234" t="s">
        <v>160</v>
      </c>
      <c r="E819" s="252" t="s">
        <v>1</v>
      </c>
      <c r="F819" s="253" t="s">
        <v>162</v>
      </c>
      <c r="G819" s="251"/>
      <c r="H819" s="254">
        <v>6.6289999999999996</v>
      </c>
      <c r="I819" s="255"/>
      <c r="J819" s="251"/>
      <c r="K819" s="251"/>
      <c r="L819" s="256"/>
      <c r="M819" s="257"/>
      <c r="N819" s="258"/>
      <c r="O819" s="258"/>
      <c r="P819" s="258"/>
      <c r="Q819" s="258"/>
      <c r="R819" s="258"/>
      <c r="S819" s="258"/>
      <c r="T819" s="25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60" t="s">
        <v>160</v>
      </c>
      <c r="AU819" s="260" t="s">
        <v>83</v>
      </c>
      <c r="AV819" s="14" t="s">
        <v>157</v>
      </c>
      <c r="AW819" s="14" t="s">
        <v>30</v>
      </c>
      <c r="AX819" s="14" t="s">
        <v>81</v>
      </c>
      <c r="AY819" s="260" t="s">
        <v>151</v>
      </c>
    </row>
    <row r="820" s="2" customFormat="1" ht="21.75" customHeight="1">
      <c r="A820" s="38"/>
      <c r="B820" s="39"/>
      <c r="C820" s="220" t="s">
        <v>966</v>
      </c>
      <c r="D820" s="220" t="s">
        <v>153</v>
      </c>
      <c r="E820" s="221" t="s">
        <v>967</v>
      </c>
      <c r="F820" s="222" t="s">
        <v>968</v>
      </c>
      <c r="G820" s="223" t="s">
        <v>156</v>
      </c>
      <c r="H820" s="224">
        <v>2.1800000000000002</v>
      </c>
      <c r="I820" s="225"/>
      <c r="J820" s="226">
        <f>ROUND(I820*H820,2)</f>
        <v>0</v>
      </c>
      <c r="K820" s="227"/>
      <c r="L820" s="44"/>
      <c r="M820" s="228" t="s">
        <v>1</v>
      </c>
      <c r="N820" s="229" t="s">
        <v>40</v>
      </c>
      <c r="O820" s="92"/>
      <c r="P820" s="230">
        <f>O820*H820</f>
        <v>0</v>
      </c>
      <c r="Q820" s="230">
        <v>0</v>
      </c>
      <c r="R820" s="230">
        <f>Q820*H820</f>
        <v>0</v>
      </c>
      <c r="S820" s="230">
        <v>0.067000000000000004</v>
      </c>
      <c r="T820" s="231">
        <f>S820*H820</f>
        <v>0.14606000000000002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32" t="s">
        <v>157</v>
      </c>
      <c r="AT820" s="232" t="s">
        <v>153</v>
      </c>
      <c r="AU820" s="232" t="s">
        <v>83</v>
      </c>
      <c r="AY820" s="17" t="s">
        <v>151</v>
      </c>
      <c r="BE820" s="233">
        <f>IF(N820="základní",J820,0)</f>
        <v>0</v>
      </c>
      <c r="BF820" s="233">
        <f>IF(N820="snížená",J820,0)</f>
        <v>0</v>
      </c>
      <c r="BG820" s="233">
        <f>IF(N820="zákl. přenesená",J820,0)</f>
        <v>0</v>
      </c>
      <c r="BH820" s="233">
        <f>IF(N820="sníž. přenesená",J820,0)</f>
        <v>0</v>
      </c>
      <c r="BI820" s="233">
        <f>IF(N820="nulová",J820,0)</f>
        <v>0</v>
      </c>
      <c r="BJ820" s="17" t="s">
        <v>157</v>
      </c>
      <c r="BK820" s="233">
        <f>ROUND(I820*H820,2)</f>
        <v>0</v>
      </c>
      <c r="BL820" s="17" t="s">
        <v>157</v>
      </c>
      <c r="BM820" s="232" t="s">
        <v>969</v>
      </c>
    </row>
    <row r="821" s="2" customFormat="1">
      <c r="A821" s="38"/>
      <c r="B821" s="39"/>
      <c r="C821" s="40"/>
      <c r="D821" s="234" t="s">
        <v>159</v>
      </c>
      <c r="E821" s="40"/>
      <c r="F821" s="235" t="s">
        <v>968</v>
      </c>
      <c r="G821" s="40"/>
      <c r="H821" s="40"/>
      <c r="I821" s="236"/>
      <c r="J821" s="40"/>
      <c r="K821" s="40"/>
      <c r="L821" s="44"/>
      <c r="M821" s="237"/>
      <c r="N821" s="238"/>
      <c r="O821" s="92"/>
      <c r="P821" s="92"/>
      <c r="Q821" s="92"/>
      <c r="R821" s="92"/>
      <c r="S821" s="92"/>
      <c r="T821" s="93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T821" s="17" t="s">
        <v>159</v>
      </c>
      <c r="AU821" s="17" t="s">
        <v>83</v>
      </c>
    </row>
    <row r="822" s="15" customFormat="1">
      <c r="A822" s="15"/>
      <c r="B822" s="261"/>
      <c r="C822" s="262"/>
      <c r="D822" s="234" t="s">
        <v>160</v>
      </c>
      <c r="E822" s="263" t="s">
        <v>1</v>
      </c>
      <c r="F822" s="264" t="s">
        <v>196</v>
      </c>
      <c r="G822" s="262"/>
      <c r="H822" s="263" t="s">
        <v>1</v>
      </c>
      <c r="I822" s="265"/>
      <c r="J822" s="262"/>
      <c r="K822" s="262"/>
      <c r="L822" s="266"/>
      <c r="M822" s="267"/>
      <c r="N822" s="268"/>
      <c r="O822" s="268"/>
      <c r="P822" s="268"/>
      <c r="Q822" s="268"/>
      <c r="R822" s="268"/>
      <c r="S822" s="268"/>
      <c r="T822" s="269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70" t="s">
        <v>160</v>
      </c>
      <c r="AU822" s="270" t="s">
        <v>83</v>
      </c>
      <c r="AV822" s="15" t="s">
        <v>81</v>
      </c>
      <c r="AW822" s="15" t="s">
        <v>30</v>
      </c>
      <c r="AX822" s="15" t="s">
        <v>73</v>
      </c>
      <c r="AY822" s="270" t="s">
        <v>151</v>
      </c>
    </row>
    <row r="823" s="13" customFormat="1">
      <c r="A823" s="13"/>
      <c r="B823" s="239"/>
      <c r="C823" s="240"/>
      <c r="D823" s="234" t="s">
        <v>160</v>
      </c>
      <c r="E823" s="241" t="s">
        <v>1</v>
      </c>
      <c r="F823" s="242" t="s">
        <v>970</v>
      </c>
      <c r="G823" s="240"/>
      <c r="H823" s="243">
        <v>2.1800000000000002</v>
      </c>
      <c r="I823" s="244"/>
      <c r="J823" s="240"/>
      <c r="K823" s="240"/>
      <c r="L823" s="245"/>
      <c r="M823" s="246"/>
      <c r="N823" s="247"/>
      <c r="O823" s="247"/>
      <c r="P823" s="247"/>
      <c r="Q823" s="247"/>
      <c r="R823" s="247"/>
      <c r="S823" s="247"/>
      <c r="T823" s="248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9" t="s">
        <v>160</v>
      </c>
      <c r="AU823" s="249" t="s">
        <v>83</v>
      </c>
      <c r="AV823" s="13" t="s">
        <v>83</v>
      </c>
      <c r="AW823" s="13" t="s">
        <v>30</v>
      </c>
      <c r="AX823" s="13" t="s">
        <v>73</v>
      </c>
      <c r="AY823" s="249" t="s">
        <v>151</v>
      </c>
    </row>
    <row r="824" s="14" customFormat="1">
      <c r="A824" s="14"/>
      <c r="B824" s="250"/>
      <c r="C824" s="251"/>
      <c r="D824" s="234" t="s">
        <v>160</v>
      </c>
      <c r="E824" s="252" t="s">
        <v>1</v>
      </c>
      <c r="F824" s="253" t="s">
        <v>162</v>
      </c>
      <c r="G824" s="251"/>
      <c r="H824" s="254">
        <v>2.1800000000000002</v>
      </c>
      <c r="I824" s="255"/>
      <c r="J824" s="251"/>
      <c r="K824" s="251"/>
      <c r="L824" s="256"/>
      <c r="M824" s="257"/>
      <c r="N824" s="258"/>
      <c r="O824" s="258"/>
      <c r="P824" s="258"/>
      <c r="Q824" s="258"/>
      <c r="R824" s="258"/>
      <c r="S824" s="258"/>
      <c r="T824" s="25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0" t="s">
        <v>160</v>
      </c>
      <c r="AU824" s="260" t="s">
        <v>83</v>
      </c>
      <c r="AV824" s="14" t="s">
        <v>157</v>
      </c>
      <c r="AW824" s="14" t="s">
        <v>30</v>
      </c>
      <c r="AX824" s="14" t="s">
        <v>81</v>
      </c>
      <c r="AY824" s="260" t="s">
        <v>151</v>
      </c>
    </row>
    <row r="825" s="2" customFormat="1" ht="16.5" customHeight="1">
      <c r="A825" s="38"/>
      <c r="B825" s="39"/>
      <c r="C825" s="220" t="s">
        <v>971</v>
      </c>
      <c r="D825" s="220" t="s">
        <v>153</v>
      </c>
      <c r="E825" s="221" t="s">
        <v>972</v>
      </c>
      <c r="F825" s="222" t="s">
        <v>973</v>
      </c>
      <c r="G825" s="223" t="s">
        <v>156</v>
      </c>
      <c r="H825" s="224">
        <v>8.6799999999999997</v>
      </c>
      <c r="I825" s="225"/>
      <c r="J825" s="226">
        <f>ROUND(I825*H825,2)</f>
        <v>0</v>
      </c>
      <c r="K825" s="227"/>
      <c r="L825" s="44"/>
      <c r="M825" s="228" t="s">
        <v>1</v>
      </c>
      <c r="N825" s="229" t="s">
        <v>40</v>
      </c>
      <c r="O825" s="92"/>
      <c r="P825" s="230">
        <f>O825*H825</f>
        <v>0</v>
      </c>
      <c r="Q825" s="230">
        <v>0</v>
      </c>
      <c r="R825" s="230">
        <f>Q825*H825</f>
        <v>0</v>
      </c>
      <c r="S825" s="230">
        <v>0.059999999999999998</v>
      </c>
      <c r="T825" s="231">
        <f>S825*H825</f>
        <v>0.52079999999999993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32" t="s">
        <v>157</v>
      </c>
      <c r="AT825" s="232" t="s">
        <v>153</v>
      </c>
      <c r="AU825" s="232" t="s">
        <v>83</v>
      </c>
      <c r="AY825" s="17" t="s">
        <v>151</v>
      </c>
      <c r="BE825" s="233">
        <f>IF(N825="základní",J825,0)</f>
        <v>0</v>
      </c>
      <c r="BF825" s="233">
        <f>IF(N825="snížená",J825,0)</f>
        <v>0</v>
      </c>
      <c r="BG825" s="233">
        <f>IF(N825="zákl. přenesená",J825,0)</f>
        <v>0</v>
      </c>
      <c r="BH825" s="233">
        <f>IF(N825="sníž. přenesená",J825,0)</f>
        <v>0</v>
      </c>
      <c r="BI825" s="233">
        <f>IF(N825="nulová",J825,0)</f>
        <v>0</v>
      </c>
      <c r="BJ825" s="17" t="s">
        <v>157</v>
      </c>
      <c r="BK825" s="233">
        <f>ROUND(I825*H825,2)</f>
        <v>0</v>
      </c>
      <c r="BL825" s="17" t="s">
        <v>157</v>
      </c>
      <c r="BM825" s="232" t="s">
        <v>974</v>
      </c>
    </row>
    <row r="826" s="2" customFormat="1">
      <c r="A826" s="38"/>
      <c r="B826" s="39"/>
      <c r="C826" s="40"/>
      <c r="D826" s="234" t="s">
        <v>159</v>
      </c>
      <c r="E826" s="40"/>
      <c r="F826" s="235" t="s">
        <v>973</v>
      </c>
      <c r="G826" s="40"/>
      <c r="H826" s="40"/>
      <c r="I826" s="236"/>
      <c r="J826" s="40"/>
      <c r="K826" s="40"/>
      <c r="L826" s="44"/>
      <c r="M826" s="237"/>
      <c r="N826" s="238"/>
      <c r="O826" s="92"/>
      <c r="P826" s="92"/>
      <c r="Q826" s="92"/>
      <c r="R826" s="92"/>
      <c r="S826" s="92"/>
      <c r="T826" s="93"/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T826" s="17" t="s">
        <v>159</v>
      </c>
      <c r="AU826" s="17" t="s">
        <v>83</v>
      </c>
    </row>
    <row r="827" s="15" customFormat="1">
      <c r="A827" s="15"/>
      <c r="B827" s="261"/>
      <c r="C827" s="262"/>
      <c r="D827" s="234" t="s">
        <v>160</v>
      </c>
      <c r="E827" s="263" t="s">
        <v>1</v>
      </c>
      <c r="F827" s="264" t="s">
        <v>196</v>
      </c>
      <c r="G827" s="262"/>
      <c r="H827" s="263" t="s">
        <v>1</v>
      </c>
      <c r="I827" s="265"/>
      <c r="J827" s="262"/>
      <c r="K827" s="262"/>
      <c r="L827" s="266"/>
      <c r="M827" s="267"/>
      <c r="N827" s="268"/>
      <c r="O827" s="268"/>
      <c r="P827" s="268"/>
      <c r="Q827" s="268"/>
      <c r="R827" s="268"/>
      <c r="S827" s="268"/>
      <c r="T827" s="269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70" t="s">
        <v>160</v>
      </c>
      <c r="AU827" s="270" t="s">
        <v>83</v>
      </c>
      <c r="AV827" s="15" t="s">
        <v>81</v>
      </c>
      <c r="AW827" s="15" t="s">
        <v>30</v>
      </c>
      <c r="AX827" s="15" t="s">
        <v>73</v>
      </c>
      <c r="AY827" s="270" t="s">
        <v>151</v>
      </c>
    </row>
    <row r="828" s="13" customFormat="1">
      <c r="A828" s="13"/>
      <c r="B828" s="239"/>
      <c r="C828" s="240"/>
      <c r="D828" s="234" t="s">
        <v>160</v>
      </c>
      <c r="E828" s="241" t="s">
        <v>1</v>
      </c>
      <c r="F828" s="242" t="s">
        <v>975</v>
      </c>
      <c r="G828" s="240"/>
      <c r="H828" s="243">
        <v>8.6799999999999997</v>
      </c>
      <c r="I828" s="244"/>
      <c r="J828" s="240"/>
      <c r="K828" s="240"/>
      <c r="L828" s="245"/>
      <c r="M828" s="246"/>
      <c r="N828" s="247"/>
      <c r="O828" s="247"/>
      <c r="P828" s="247"/>
      <c r="Q828" s="247"/>
      <c r="R828" s="247"/>
      <c r="S828" s="247"/>
      <c r="T828" s="24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9" t="s">
        <v>160</v>
      </c>
      <c r="AU828" s="249" t="s">
        <v>83</v>
      </c>
      <c r="AV828" s="13" t="s">
        <v>83</v>
      </c>
      <c r="AW828" s="13" t="s">
        <v>30</v>
      </c>
      <c r="AX828" s="13" t="s">
        <v>73</v>
      </c>
      <c r="AY828" s="249" t="s">
        <v>151</v>
      </c>
    </row>
    <row r="829" s="14" customFormat="1">
      <c r="A829" s="14"/>
      <c r="B829" s="250"/>
      <c r="C829" s="251"/>
      <c r="D829" s="234" t="s">
        <v>160</v>
      </c>
      <c r="E829" s="252" t="s">
        <v>1</v>
      </c>
      <c r="F829" s="253" t="s">
        <v>162</v>
      </c>
      <c r="G829" s="251"/>
      <c r="H829" s="254">
        <v>8.6799999999999997</v>
      </c>
      <c r="I829" s="255"/>
      <c r="J829" s="251"/>
      <c r="K829" s="251"/>
      <c r="L829" s="256"/>
      <c r="M829" s="257"/>
      <c r="N829" s="258"/>
      <c r="O829" s="258"/>
      <c r="P829" s="258"/>
      <c r="Q829" s="258"/>
      <c r="R829" s="258"/>
      <c r="S829" s="258"/>
      <c r="T829" s="25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0" t="s">
        <v>160</v>
      </c>
      <c r="AU829" s="260" t="s">
        <v>83</v>
      </c>
      <c r="AV829" s="14" t="s">
        <v>157</v>
      </c>
      <c r="AW829" s="14" t="s">
        <v>30</v>
      </c>
      <c r="AX829" s="14" t="s">
        <v>81</v>
      </c>
      <c r="AY829" s="260" t="s">
        <v>151</v>
      </c>
    </row>
    <row r="830" s="2" customFormat="1" ht="21.75" customHeight="1">
      <c r="A830" s="38"/>
      <c r="B830" s="39"/>
      <c r="C830" s="220" t="s">
        <v>976</v>
      </c>
      <c r="D830" s="220" t="s">
        <v>153</v>
      </c>
      <c r="E830" s="221" t="s">
        <v>977</v>
      </c>
      <c r="F830" s="222" t="s">
        <v>978</v>
      </c>
      <c r="G830" s="223" t="s">
        <v>156</v>
      </c>
      <c r="H830" s="224">
        <v>10.27</v>
      </c>
      <c r="I830" s="225"/>
      <c r="J830" s="226">
        <f>ROUND(I830*H830,2)</f>
        <v>0</v>
      </c>
      <c r="K830" s="227"/>
      <c r="L830" s="44"/>
      <c r="M830" s="228" t="s">
        <v>1</v>
      </c>
      <c r="N830" s="229" t="s">
        <v>40</v>
      </c>
      <c r="O830" s="92"/>
      <c r="P830" s="230">
        <f>O830*H830</f>
        <v>0</v>
      </c>
      <c r="Q830" s="230">
        <v>0</v>
      </c>
      <c r="R830" s="230">
        <f>Q830*H830</f>
        <v>0</v>
      </c>
      <c r="S830" s="230">
        <v>0.075999999999999998</v>
      </c>
      <c r="T830" s="231">
        <f>S830*H830</f>
        <v>0.78051999999999999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32" t="s">
        <v>157</v>
      </c>
      <c r="AT830" s="232" t="s">
        <v>153</v>
      </c>
      <c r="AU830" s="232" t="s">
        <v>83</v>
      </c>
      <c r="AY830" s="17" t="s">
        <v>151</v>
      </c>
      <c r="BE830" s="233">
        <f>IF(N830="základní",J830,0)</f>
        <v>0</v>
      </c>
      <c r="BF830" s="233">
        <f>IF(N830="snížená",J830,0)</f>
        <v>0</v>
      </c>
      <c r="BG830" s="233">
        <f>IF(N830="zákl. přenesená",J830,0)</f>
        <v>0</v>
      </c>
      <c r="BH830" s="233">
        <f>IF(N830="sníž. přenesená",J830,0)</f>
        <v>0</v>
      </c>
      <c r="BI830" s="233">
        <f>IF(N830="nulová",J830,0)</f>
        <v>0</v>
      </c>
      <c r="BJ830" s="17" t="s">
        <v>157</v>
      </c>
      <c r="BK830" s="233">
        <f>ROUND(I830*H830,2)</f>
        <v>0</v>
      </c>
      <c r="BL830" s="17" t="s">
        <v>157</v>
      </c>
      <c r="BM830" s="232" t="s">
        <v>979</v>
      </c>
    </row>
    <row r="831" s="2" customFormat="1">
      <c r="A831" s="38"/>
      <c r="B831" s="39"/>
      <c r="C831" s="40"/>
      <c r="D831" s="234" t="s">
        <v>159</v>
      </c>
      <c r="E831" s="40"/>
      <c r="F831" s="235" t="s">
        <v>978</v>
      </c>
      <c r="G831" s="40"/>
      <c r="H831" s="40"/>
      <c r="I831" s="236"/>
      <c r="J831" s="40"/>
      <c r="K831" s="40"/>
      <c r="L831" s="44"/>
      <c r="M831" s="237"/>
      <c r="N831" s="238"/>
      <c r="O831" s="92"/>
      <c r="P831" s="92"/>
      <c r="Q831" s="92"/>
      <c r="R831" s="92"/>
      <c r="S831" s="92"/>
      <c r="T831" s="93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T831" s="17" t="s">
        <v>159</v>
      </c>
      <c r="AU831" s="17" t="s">
        <v>83</v>
      </c>
    </row>
    <row r="832" s="15" customFormat="1">
      <c r="A832" s="15"/>
      <c r="B832" s="261"/>
      <c r="C832" s="262"/>
      <c r="D832" s="234" t="s">
        <v>160</v>
      </c>
      <c r="E832" s="263" t="s">
        <v>1</v>
      </c>
      <c r="F832" s="264" t="s">
        <v>179</v>
      </c>
      <c r="G832" s="262"/>
      <c r="H832" s="263" t="s">
        <v>1</v>
      </c>
      <c r="I832" s="265"/>
      <c r="J832" s="262"/>
      <c r="K832" s="262"/>
      <c r="L832" s="266"/>
      <c r="M832" s="267"/>
      <c r="N832" s="268"/>
      <c r="O832" s="268"/>
      <c r="P832" s="268"/>
      <c r="Q832" s="268"/>
      <c r="R832" s="268"/>
      <c r="S832" s="268"/>
      <c r="T832" s="269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70" t="s">
        <v>160</v>
      </c>
      <c r="AU832" s="270" t="s">
        <v>83</v>
      </c>
      <c r="AV832" s="15" t="s">
        <v>81</v>
      </c>
      <c r="AW832" s="15" t="s">
        <v>30</v>
      </c>
      <c r="AX832" s="15" t="s">
        <v>73</v>
      </c>
      <c r="AY832" s="270" t="s">
        <v>151</v>
      </c>
    </row>
    <row r="833" s="13" customFormat="1">
      <c r="A833" s="13"/>
      <c r="B833" s="239"/>
      <c r="C833" s="240"/>
      <c r="D833" s="234" t="s">
        <v>160</v>
      </c>
      <c r="E833" s="241" t="s">
        <v>1</v>
      </c>
      <c r="F833" s="242" t="s">
        <v>980</v>
      </c>
      <c r="G833" s="240"/>
      <c r="H833" s="243">
        <v>2.0699999999999998</v>
      </c>
      <c r="I833" s="244"/>
      <c r="J833" s="240"/>
      <c r="K833" s="240"/>
      <c r="L833" s="245"/>
      <c r="M833" s="246"/>
      <c r="N833" s="247"/>
      <c r="O833" s="247"/>
      <c r="P833" s="247"/>
      <c r="Q833" s="247"/>
      <c r="R833" s="247"/>
      <c r="S833" s="247"/>
      <c r="T833" s="24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9" t="s">
        <v>160</v>
      </c>
      <c r="AU833" s="249" t="s">
        <v>83</v>
      </c>
      <c r="AV833" s="13" t="s">
        <v>83</v>
      </c>
      <c r="AW833" s="13" t="s">
        <v>30</v>
      </c>
      <c r="AX833" s="13" t="s">
        <v>73</v>
      </c>
      <c r="AY833" s="249" t="s">
        <v>151</v>
      </c>
    </row>
    <row r="834" s="15" customFormat="1">
      <c r="A834" s="15"/>
      <c r="B834" s="261"/>
      <c r="C834" s="262"/>
      <c r="D834" s="234" t="s">
        <v>160</v>
      </c>
      <c r="E834" s="263" t="s">
        <v>1</v>
      </c>
      <c r="F834" s="264" t="s">
        <v>964</v>
      </c>
      <c r="G834" s="262"/>
      <c r="H834" s="263" t="s">
        <v>1</v>
      </c>
      <c r="I834" s="265"/>
      <c r="J834" s="262"/>
      <c r="K834" s="262"/>
      <c r="L834" s="266"/>
      <c r="M834" s="267"/>
      <c r="N834" s="268"/>
      <c r="O834" s="268"/>
      <c r="P834" s="268"/>
      <c r="Q834" s="268"/>
      <c r="R834" s="268"/>
      <c r="S834" s="268"/>
      <c r="T834" s="269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70" t="s">
        <v>160</v>
      </c>
      <c r="AU834" s="270" t="s">
        <v>83</v>
      </c>
      <c r="AV834" s="15" t="s">
        <v>81</v>
      </c>
      <c r="AW834" s="15" t="s">
        <v>30</v>
      </c>
      <c r="AX834" s="15" t="s">
        <v>73</v>
      </c>
      <c r="AY834" s="270" t="s">
        <v>151</v>
      </c>
    </row>
    <row r="835" s="13" customFormat="1">
      <c r="A835" s="13"/>
      <c r="B835" s="239"/>
      <c r="C835" s="240"/>
      <c r="D835" s="234" t="s">
        <v>160</v>
      </c>
      <c r="E835" s="241" t="s">
        <v>1</v>
      </c>
      <c r="F835" s="242" t="s">
        <v>981</v>
      </c>
      <c r="G835" s="240"/>
      <c r="H835" s="243">
        <v>8.1999999999999993</v>
      </c>
      <c r="I835" s="244"/>
      <c r="J835" s="240"/>
      <c r="K835" s="240"/>
      <c r="L835" s="245"/>
      <c r="M835" s="246"/>
      <c r="N835" s="247"/>
      <c r="O835" s="247"/>
      <c r="P835" s="247"/>
      <c r="Q835" s="247"/>
      <c r="R835" s="247"/>
      <c r="S835" s="247"/>
      <c r="T835" s="248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9" t="s">
        <v>160</v>
      </c>
      <c r="AU835" s="249" t="s">
        <v>83</v>
      </c>
      <c r="AV835" s="13" t="s">
        <v>83</v>
      </c>
      <c r="AW835" s="13" t="s">
        <v>30</v>
      </c>
      <c r="AX835" s="13" t="s">
        <v>73</v>
      </c>
      <c r="AY835" s="249" t="s">
        <v>151</v>
      </c>
    </row>
    <row r="836" s="14" customFormat="1">
      <c r="A836" s="14"/>
      <c r="B836" s="250"/>
      <c r="C836" s="251"/>
      <c r="D836" s="234" t="s">
        <v>160</v>
      </c>
      <c r="E836" s="252" t="s">
        <v>1</v>
      </c>
      <c r="F836" s="253" t="s">
        <v>162</v>
      </c>
      <c r="G836" s="251"/>
      <c r="H836" s="254">
        <v>10.27</v>
      </c>
      <c r="I836" s="255"/>
      <c r="J836" s="251"/>
      <c r="K836" s="251"/>
      <c r="L836" s="256"/>
      <c r="M836" s="257"/>
      <c r="N836" s="258"/>
      <c r="O836" s="258"/>
      <c r="P836" s="258"/>
      <c r="Q836" s="258"/>
      <c r="R836" s="258"/>
      <c r="S836" s="258"/>
      <c r="T836" s="25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60" t="s">
        <v>160</v>
      </c>
      <c r="AU836" s="260" t="s">
        <v>83</v>
      </c>
      <c r="AV836" s="14" t="s">
        <v>157</v>
      </c>
      <c r="AW836" s="14" t="s">
        <v>30</v>
      </c>
      <c r="AX836" s="14" t="s">
        <v>81</v>
      </c>
      <c r="AY836" s="260" t="s">
        <v>151</v>
      </c>
    </row>
    <row r="837" s="2" customFormat="1" ht="24.15" customHeight="1">
      <c r="A837" s="38"/>
      <c r="B837" s="39"/>
      <c r="C837" s="220" t="s">
        <v>982</v>
      </c>
      <c r="D837" s="220" t="s">
        <v>153</v>
      </c>
      <c r="E837" s="221" t="s">
        <v>983</v>
      </c>
      <c r="F837" s="222" t="s">
        <v>984</v>
      </c>
      <c r="G837" s="223" t="s">
        <v>348</v>
      </c>
      <c r="H837" s="224">
        <v>6</v>
      </c>
      <c r="I837" s="225"/>
      <c r="J837" s="226">
        <f>ROUND(I837*H837,2)</f>
        <v>0</v>
      </c>
      <c r="K837" s="227"/>
      <c r="L837" s="44"/>
      <c r="M837" s="228" t="s">
        <v>1</v>
      </c>
      <c r="N837" s="229" t="s">
        <v>40</v>
      </c>
      <c r="O837" s="92"/>
      <c r="P837" s="230">
        <f>O837*H837</f>
        <v>0</v>
      </c>
      <c r="Q837" s="230">
        <v>0</v>
      </c>
      <c r="R837" s="230">
        <f>Q837*H837</f>
        <v>0</v>
      </c>
      <c r="S837" s="230">
        <v>0.012</v>
      </c>
      <c r="T837" s="231">
        <f>S837*H837</f>
        <v>0.072000000000000008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32" t="s">
        <v>157</v>
      </c>
      <c r="AT837" s="232" t="s">
        <v>153</v>
      </c>
      <c r="AU837" s="232" t="s">
        <v>83</v>
      </c>
      <c r="AY837" s="17" t="s">
        <v>151</v>
      </c>
      <c r="BE837" s="233">
        <f>IF(N837="základní",J837,0)</f>
        <v>0</v>
      </c>
      <c r="BF837" s="233">
        <f>IF(N837="snížená",J837,0)</f>
        <v>0</v>
      </c>
      <c r="BG837" s="233">
        <f>IF(N837="zákl. přenesená",J837,0)</f>
        <v>0</v>
      </c>
      <c r="BH837" s="233">
        <f>IF(N837="sníž. přenesená",J837,0)</f>
        <v>0</v>
      </c>
      <c r="BI837" s="233">
        <f>IF(N837="nulová",J837,0)</f>
        <v>0</v>
      </c>
      <c r="BJ837" s="17" t="s">
        <v>157</v>
      </c>
      <c r="BK837" s="233">
        <f>ROUND(I837*H837,2)</f>
        <v>0</v>
      </c>
      <c r="BL837" s="17" t="s">
        <v>157</v>
      </c>
      <c r="BM837" s="232" t="s">
        <v>985</v>
      </c>
    </row>
    <row r="838" s="2" customFormat="1">
      <c r="A838" s="38"/>
      <c r="B838" s="39"/>
      <c r="C838" s="40"/>
      <c r="D838" s="234" t="s">
        <v>159</v>
      </c>
      <c r="E838" s="40"/>
      <c r="F838" s="235" t="s">
        <v>984</v>
      </c>
      <c r="G838" s="40"/>
      <c r="H838" s="40"/>
      <c r="I838" s="236"/>
      <c r="J838" s="40"/>
      <c r="K838" s="40"/>
      <c r="L838" s="44"/>
      <c r="M838" s="237"/>
      <c r="N838" s="238"/>
      <c r="O838" s="92"/>
      <c r="P838" s="92"/>
      <c r="Q838" s="92"/>
      <c r="R838" s="92"/>
      <c r="S838" s="92"/>
      <c r="T838" s="93"/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T838" s="17" t="s">
        <v>159</v>
      </c>
      <c r="AU838" s="17" t="s">
        <v>83</v>
      </c>
    </row>
    <row r="839" s="15" customFormat="1">
      <c r="A839" s="15"/>
      <c r="B839" s="261"/>
      <c r="C839" s="262"/>
      <c r="D839" s="234" t="s">
        <v>160</v>
      </c>
      <c r="E839" s="263" t="s">
        <v>1</v>
      </c>
      <c r="F839" s="264" t="s">
        <v>986</v>
      </c>
      <c r="G839" s="262"/>
      <c r="H839" s="263" t="s">
        <v>1</v>
      </c>
      <c r="I839" s="265"/>
      <c r="J839" s="262"/>
      <c r="K839" s="262"/>
      <c r="L839" s="266"/>
      <c r="M839" s="267"/>
      <c r="N839" s="268"/>
      <c r="O839" s="268"/>
      <c r="P839" s="268"/>
      <c r="Q839" s="268"/>
      <c r="R839" s="268"/>
      <c r="S839" s="268"/>
      <c r="T839" s="269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70" t="s">
        <v>160</v>
      </c>
      <c r="AU839" s="270" t="s">
        <v>83</v>
      </c>
      <c r="AV839" s="15" t="s">
        <v>81</v>
      </c>
      <c r="AW839" s="15" t="s">
        <v>30</v>
      </c>
      <c r="AX839" s="15" t="s">
        <v>73</v>
      </c>
      <c r="AY839" s="270" t="s">
        <v>151</v>
      </c>
    </row>
    <row r="840" s="13" customFormat="1">
      <c r="A840" s="13"/>
      <c r="B840" s="239"/>
      <c r="C840" s="240"/>
      <c r="D840" s="234" t="s">
        <v>160</v>
      </c>
      <c r="E840" s="241" t="s">
        <v>1</v>
      </c>
      <c r="F840" s="242" t="s">
        <v>987</v>
      </c>
      <c r="G840" s="240"/>
      <c r="H840" s="243">
        <v>6</v>
      </c>
      <c r="I840" s="244"/>
      <c r="J840" s="240"/>
      <c r="K840" s="240"/>
      <c r="L840" s="245"/>
      <c r="M840" s="246"/>
      <c r="N840" s="247"/>
      <c r="O840" s="247"/>
      <c r="P840" s="247"/>
      <c r="Q840" s="247"/>
      <c r="R840" s="247"/>
      <c r="S840" s="247"/>
      <c r="T840" s="24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9" t="s">
        <v>160</v>
      </c>
      <c r="AU840" s="249" t="s">
        <v>83</v>
      </c>
      <c r="AV840" s="13" t="s">
        <v>83</v>
      </c>
      <c r="AW840" s="13" t="s">
        <v>30</v>
      </c>
      <c r="AX840" s="13" t="s">
        <v>73</v>
      </c>
      <c r="AY840" s="249" t="s">
        <v>151</v>
      </c>
    </row>
    <row r="841" s="14" customFormat="1">
      <c r="A841" s="14"/>
      <c r="B841" s="250"/>
      <c r="C841" s="251"/>
      <c r="D841" s="234" t="s">
        <v>160</v>
      </c>
      <c r="E841" s="252" t="s">
        <v>1</v>
      </c>
      <c r="F841" s="253" t="s">
        <v>162</v>
      </c>
      <c r="G841" s="251"/>
      <c r="H841" s="254">
        <v>6</v>
      </c>
      <c r="I841" s="255"/>
      <c r="J841" s="251"/>
      <c r="K841" s="251"/>
      <c r="L841" s="256"/>
      <c r="M841" s="257"/>
      <c r="N841" s="258"/>
      <c r="O841" s="258"/>
      <c r="P841" s="258"/>
      <c r="Q841" s="258"/>
      <c r="R841" s="258"/>
      <c r="S841" s="258"/>
      <c r="T841" s="25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0" t="s">
        <v>160</v>
      </c>
      <c r="AU841" s="260" t="s">
        <v>83</v>
      </c>
      <c r="AV841" s="14" t="s">
        <v>157</v>
      </c>
      <c r="AW841" s="14" t="s">
        <v>30</v>
      </c>
      <c r="AX841" s="14" t="s">
        <v>81</v>
      </c>
      <c r="AY841" s="260" t="s">
        <v>151</v>
      </c>
    </row>
    <row r="842" s="2" customFormat="1" ht="24.15" customHeight="1">
      <c r="A842" s="38"/>
      <c r="B842" s="39"/>
      <c r="C842" s="220" t="s">
        <v>988</v>
      </c>
      <c r="D842" s="220" t="s">
        <v>153</v>
      </c>
      <c r="E842" s="221" t="s">
        <v>989</v>
      </c>
      <c r="F842" s="222" t="s">
        <v>990</v>
      </c>
      <c r="G842" s="223" t="s">
        <v>156</v>
      </c>
      <c r="H842" s="224">
        <v>2.5779999999999998</v>
      </c>
      <c r="I842" s="225"/>
      <c r="J842" s="226">
        <f>ROUND(I842*H842,2)</f>
        <v>0</v>
      </c>
      <c r="K842" s="227"/>
      <c r="L842" s="44"/>
      <c r="M842" s="228" t="s">
        <v>1</v>
      </c>
      <c r="N842" s="229" t="s">
        <v>40</v>
      </c>
      <c r="O842" s="92"/>
      <c r="P842" s="230">
        <f>O842*H842</f>
        <v>0</v>
      </c>
      <c r="Q842" s="230">
        <v>0</v>
      </c>
      <c r="R842" s="230">
        <f>Q842*H842</f>
        <v>0</v>
      </c>
      <c r="S842" s="230">
        <v>0.187</v>
      </c>
      <c r="T842" s="231">
        <f>S842*H842</f>
        <v>0.48208599999999996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232" t="s">
        <v>157</v>
      </c>
      <c r="AT842" s="232" t="s">
        <v>153</v>
      </c>
      <c r="AU842" s="232" t="s">
        <v>83</v>
      </c>
      <c r="AY842" s="17" t="s">
        <v>151</v>
      </c>
      <c r="BE842" s="233">
        <f>IF(N842="základní",J842,0)</f>
        <v>0</v>
      </c>
      <c r="BF842" s="233">
        <f>IF(N842="snížená",J842,0)</f>
        <v>0</v>
      </c>
      <c r="BG842" s="233">
        <f>IF(N842="zákl. přenesená",J842,0)</f>
        <v>0</v>
      </c>
      <c r="BH842" s="233">
        <f>IF(N842="sníž. přenesená",J842,0)</f>
        <v>0</v>
      </c>
      <c r="BI842" s="233">
        <f>IF(N842="nulová",J842,0)</f>
        <v>0</v>
      </c>
      <c r="BJ842" s="17" t="s">
        <v>157</v>
      </c>
      <c r="BK842" s="233">
        <f>ROUND(I842*H842,2)</f>
        <v>0</v>
      </c>
      <c r="BL842" s="17" t="s">
        <v>157</v>
      </c>
      <c r="BM842" s="232" t="s">
        <v>991</v>
      </c>
    </row>
    <row r="843" s="2" customFormat="1">
      <c r="A843" s="38"/>
      <c r="B843" s="39"/>
      <c r="C843" s="40"/>
      <c r="D843" s="234" t="s">
        <v>159</v>
      </c>
      <c r="E843" s="40"/>
      <c r="F843" s="235" t="s">
        <v>990</v>
      </c>
      <c r="G843" s="40"/>
      <c r="H843" s="40"/>
      <c r="I843" s="236"/>
      <c r="J843" s="40"/>
      <c r="K843" s="40"/>
      <c r="L843" s="44"/>
      <c r="M843" s="237"/>
      <c r="N843" s="238"/>
      <c r="O843" s="92"/>
      <c r="P843" s="92"/>
      <c r="Q843" s="92"/>
      <c r="R843" s="92"/>
      <c r="S843" s="92"/>
      <c r="T843" s="93"/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T843" s="17" t="s">
        <v>159</v>
      </c>
      <c r="AU843" s="17" t="s">
        <v>83</v>
      </c>
    </row>
    <row r="844" s="13" customFormat="1">
      <c r="A844" s="13"/>
      <c r="B844" s="239"/>
      <c r="C844" s="240"/>
      <c r="D844" s="234" t="s">
        <v>160</v>
      </c>
      <c r="E844" s="241" t="s">
        <v>1</v>
      </c>
      <c r="F844" s="242" t="s">
        <v>992</v>
      </c>
      <c r="G844" s="240"/>
      <c r="H844" s="243">
        <v>2.0640000000000001</v>
      </c>
      <c r="I844" s="244"/>
      <c r="J844" s="240"/>
      <c r="K844" s="240"/>
      <c r="L844" s="245"/>
      <c r="M844" s="246"/>
      <c r="N844" s="247"/>
      <c r="O844" s="247"/>
      <c r="P844" s="247"/>
      <c r="Q844" s="247"/>
      <c r="R844" s="247"/>
      <c r="S844" s="247"/>
      <c r="T844" s="24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9" t="s">
        <v>160</v>
      </c>
      <c r="AU844" s="249" t="s">
        <v>83</v>
      </c>
      <c r="AV844" s="13" t="s">
        <v>83</v>
      </c>
      <c r="AW844" s="13" t="s">
        <v>30</v>
      </c>
      <c r="AX844" s="13" t="s">
        <v>73</v>
      </c>
      <c r="AY844" s="249" t="s">
        <v>151</v>
      </c>
    </row>
    <row r="845" s="13" customFormat="1">
      <c r="A845" s="13"/>
      <c r="B845" s="239"/>
      <c r="C845" s="240"/>
      <c r="D845" s="234" t="s">
        <v>160</v>
      </c>
      <c r="E845" s="241" t="s">
        <v>1</v>
      </c>
      <c r="F845" s="242" t="s">
        <v>993</v>
      </c>
      <c r="G845" s="240"/>
      <c r="H845" s="243">
        <v>0.51400000000000001</v>
      </c>
      <c r="I845" s="244"/>
      <c r="J845" s="240"/>
      <c r="K845" s="240"/>
      <c r="L845" s="245"/>
      <c r="M845" s="246"/>
      <c r="N845" s="247"/>
      <c r="O845" s="247"/>
      <c r="P845" s="247"/>
      <c r="Q845" s="247"/>
      <c r="R845" s="247"/>
      <c r="S845" s="247"/>
      <c r="T845" s="24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9" t="s">
        <v>160</v>
      </c>
      <c r="AU845" s="249" t="s">
        <v>83</v>
      </c>
      <c r="AV845" s="13" t="s">
        <v>83</v>
      </c>
      <c r="AW845" s="13" t="s">
        <v>30</v>
      </c>
      <c r="AX845" s="13" t="s">
        <v>73</v>
      </c>
      <c r="AY845" s="249" t="s">
        <v>151</v>
      </c>
    </row>
    <row r="846" s="14" customFormat="1">
      <c r="A846" s="14"/>
      <c r="B846" s="250"/>
      <c r="C846" s="251"/>
      <c r="D846" s="234" t="s">
        <v>160</v>
      </c>
      <c r="E846" s="252" t="s">
        <v>1</v>
      </c>
      <c r="F846" s="253" t="s">
        <v>162</v>
      </c>
      <c r="G846" s="251"/>
      <c r="H846" s="254">
        <v>2.5780000000000003</v>
      </c>
      <c r="I846" s="255"/>
      <c r="J846" s="251"/>
      <c r="K846" s="251"/>
      <c r="L846" s="256"/>
      <c r="M846" s="257"/>
      <c r="N846" s="258"/>
      <c r="O846" s="258"/>
      <c r="P846" s="258"/>
      <c r="Q846" s="258"/>
      <c r="R846" s="258"/>
      <c r="S846" s="258"/>
      <c r="T846" s="25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60" t="s">
        <v>160</v>
      </c>
      <c r="AU846" s="260" t="s">
        <v>83</v>
      </c>
      <c r="AV846" s="14" t="s">
        <v>157</v>
      </c>
      <c r="AW846" s="14" t="s">
        <v>30</v>
      </c>
      <c r="AX846" s="14" t="s">
        <v>81</v>
      </c>
      <c r="AY846" s="260" t="s">
        <v>151</v>
      </c>
    </row>
    <row r="847" s="2" customFormat="1" ht="24.15" customHeight="1">
      <c r="A847" s="38"/>
      <c r="B847" s="39"/>
      <c r="C847" s="220" t="s">
        <v>994</v>
      </c>
      <c r="D847" s="220" t="s">
        <v>153</v>
      </c>
      <c r="E847" s="221" t="s">
        <v>995</v>
      </c>
      <c r="F847" s="222" t="s">
        <v>996</v>
      </c>
      <c r="G847" s="223" t="s">
        <v>156</v>
      </c>
      <c r="H847" s="224">
        <v>2.0640000000000001</v>
      </c>
      <c r="I847" s="225"/>
      <c r="J847" s="226">
        <f>ROUND(I847*H847,2)</f>
        <v>0</v>
      </c>
      <c r="K847" s="227"/>
      <c r="L847" s="44"/>
      <c r="M847" s="228" t="s">
        <v>1</v>
      </c>
      <c r="N847" s="229" t="s">
        <v>40</v>
      </c>
      <c r="O847" s="92"/>
      <c r="P847" s="230">
        <f>O847*H847</f>
        <v>0</v>
      </c>
      <c r="Q847" s="230">
        <v>0</v>
      </c>
      <c r="R847" s="230">
        <f>Q847*H847</f>
        <v>0</v>
      </c>
      <c r="S847" s="230">
        <v>0.17999999999999999</v>
      </c>
      <c r="T847" s="231">
        <f>S847*H847</f>
        <v>0.37152000000000002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32" t="s">
        <v>157</v>
      </c>
      <c r="AT847" s="232" t="s">
        <v>153</v>
      </c>
      <c r="AU847" s="232" t="s">
        <v>83</v>
      </c>
      <c r="AY847" s="17" t="s">
        <v>151</v>
      </c>
      <c r="BE847" s="233">
        <f>IF(N847="základní",J847,0)</f>
        <v>0</v>
      </c>
      <c r="BF847" s="233">
        <f>IF(N847="snížená",J847,0)</f>
        <v>0</v>
      </c>
      <c r="BG847" s="233">
        <f>IF(N847="zákl. přenesená",J847,0)</f>
        <v>0</v>
      </c>
      <c r="BH847" s="233">
        <f>IF(N847="sníž. přenesená",J847,0)</f>
        <v>0</v>
      </c>
      <c r="BI847" s="233">
        <f>IF(N847="nulová",J847,0)</f>
        <v>0</v>
      </c>
      <c r="BJ847" s="17" t="s">
        <v>157</v>
      </c>
      <c r="BK847" s="233">
        <f>ROUND(I847*H847,2)</f>
        <v>0</v>
      </c>
      <c r="BL847" s="17" t="s">
        <v>157</v>
      </c>
      <c r="BM847" s="232" t="s">
        <v>997</v>
      </c>
    </row>
    <row r="848" s="2" customFormat="1">
      <c r="A848" s="38"/>
      <c r="B848" s="39"/>
      <c r="C848" s="40"/>
      <c r="D848" s="234" t="s">
        <v>159</v>
      </c>
      <c r="E848" s="40"/>
      <c r="F848" s="235" t="s">
        <v>996</v>
      </c>
      <c r="G848" s="40"/>
      <c r="H848" s="40"/>
      <c r="I848" s="236"/>
      <c r="J848" s="40"/>
      <c r="K848" s="40"/>
      <c r="L848" s="44"/>
      <c r="M848" s="237"/>
      <c r="N848" s="238"/>
      <c r="O848" s="92"/>
      <c r="P848" s="92"/>
      <c r="Q848" s="92"/>
      <c r="R848" s="92"/>
      <c r="S848" s="92"/>
      <c r="T848" s="93"/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T848" s="17" t="s">
        <v>159</v>
      </c>
      <c r="AU848" s="17" t="s">
        <v>83</v>
      </c>
    </row>
    <row r="849" s="13" customFormat="1">
      <c r="A849" s="13"/>
      <c r="B849" s="239"/>
      <c r="C849" s="240"/>
      <c r="D849" s="234" t="s">
        <v>160</v>
      </c>
      <c r="E849" s="241" t="s">
        <v>1</v>
      </c>
      <c r="F849" s="242" t="s">
        <v>992</v>
      </c>
      <c r="G849" s="240"/>
      <c r="H849" s="243">
        <v>2.0640000000000001</v>
      </c>
      <c r="I849" s="244"/>
      <c r="J849" s="240"/>
      <c r="K849" s="240"/>
      <c r="L849" s="245"/>
      <c r="M849" s="246"/>
      <c r="N849" s="247"/>
      <c r="O849" s="247"/>
      <c r="P849" s="247"/>
      <c r="Q849" s="247"/>
      <c r="R849" s="247"/>
      <c r="S849" s="247"/>
      <c r="T849" s="24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9" t="s">
        <v>160</v>
      </c>
      <c r="AU849" s="249" t="s">
        <v>83</v>
      </c>
      <c r="AV849" s="13" t="s">
        <v>83</v>
      </c>
      <c r="AW849" s="13" t="s">
        <v>30</v>
      </c>
      <c r="AX849" s="13" t="s">
        <v>73</v>
      </c>
      <c r="AY849" s="249" t="s">
        <v>151</v>
      </c>
    </row>
    <row r="850" s="14" customFormat="1">
      <c r="A850" s="14"/>
      <c r="B850" s="250"/>
      <c r="C850" s="251"/>
      <c r="D850" s="234" t="s">
        <v>160</v>
      </c>
      <c r="E850" s="252" t="s">
        <v>1</v>
      </c>
      <c r="F850" s="253" t="s">
        <v>162</v>
      </c>
      <c r="G850" s="251"/>
      <c r="H850" s="254">
        <v>2.0640000000000001</v>
      </c>
      <c r="I850" s="255"/>
      <c r="J850" s="251"/>
      <c r="K850" s="251"/>
      <c r="L850" s="256"/>
      <c r="M850" s="257"/>
      <c r="N850" s="258"/>
      <c r="O850" s="258"/>
      <c r="P850" s="258"/>
      <c r="Q850" s="258"/>
      <c r="R850" s="258"/>
      <c r="S850" s="258"/>
      <c r="T850" s="25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0" t="s">
        <v>160</v>
      </c>
      <c r="AU850" s="260" t="s">
        <v>83</v>
      </c>
      <c r="AV850" s="14" t="s">
        <v>157</v>
      </c>
      <c r="AW850" s="14" t="s">
        <v>30</v>
      </c>
      <c r="AX850" s="14" t="s">
        <v>81</v>
      </c>
      <c r="AY850" s="260" t="s">
        <v>151</v>
      </c>
    </row>
    <row r="851" s="2" customFormat="1" ht="24.15" customHeight="1">
      <c r="A851" s="38"/>
      <c r="B851" s="39"/>
      <c r="C851" s="220" t="s">
        <v>998</v>
      </c>
      <c r="D851" s="220" t="s">
        <v>153</v>
      </c>
      <c r="E851" s="221" t="s">
        <v>999</v>
      </c>
      <c r="F851" s="222" t="s">
        <v>1000</v>
      </c>
      <c r="G851" s="223" t="s">
        <v>348</v>
      </c>
      <c r="H851" s="224">
        <v>1</v>
      </c>
      <c r="I851" s="225"/>
      <c r="J851" s="226">
        <f>ROUND(I851*H851,2)</f>
        <v>0</v>
      </c>
      <c r="K851" s="227"/>
      <c r="L851" s="44"/>
      <c r="M851" s="228" t="s">
        <v>1</v>
      </c>
      <c r="N851" s="229" t="s">
        <v>40</v>
      </c>
      <c r="O851" s="92"/>
      <c r="P851" s="230">
        <f>O851*H851</f>
        <v>0</v>
      </c>
      <c r="Q851" s="230">
        <v>0</v>
      </c>
      <c r="R851" s="230">
        <f>Q851*H851</f>
        <v>0</v>
      </c>
      <c r="S851" s="230">
        <v>0.33000000000000002</v>
      </c>
      <c r="T851" s="231">
        <f>S851*H851</f>
        <v>0.33000000000000002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32" t="s">
        <v>157</v>
      </c>
      <c r="AT851" s="232" t="s">
        <v>153</v>
      </c>
      <c r="AU851" s="232" t="s">
        <v>83</v>
      </c>
      <c r="AY851" s="17" t="s">
        <v>151</v>
      </c>
      <c r="BE851" s="233">
        <f>IF(N851="základní",J851,0)</f>
        <v>0</v>
      </c>
      <c r="BF851" s="233">
        <f>IF(N851="snížená",J851,0)</f>
        <v>0</v>
      </c>
      <c r="BG851" s="233">
        <f>IF(N851="zákl. přenesená",J851,0)</f>
        <v>0</v>
      </c>
      <c r="BH851" s="233">
        <f>IF(N851="sníž. přenesená",J851,0)</f>
        <v>0</v>
      </c>
      <c r="BI851" s="233">
        <f>IF(N851="nulová",J851,0)</f>
        <v>0</v>
      </c>
      <c r="BJ851" s="17" t="s">
        <v>157</v>
      </c>
      <c r="BK851" s="233">
        <f>ROUND(I851*H851,2)</f>
        <v>0</v>
      </c>
      <c r="BL851" s="17" t="s">
        <v>157</v>
      </c>
      <c r="BM851" s="232" t="s">
        <v>1001</v>
      </c>
    </row>
    <row r="852" s="2" customFormat="1">
      <c r="A852" s="38"/>
      <c r="B852" s="39"/>
      <c r="C852" s="40"/>
      <c r="D852" s="234" t="s">
        <v>159</v>
      </c>
      <c r="E852" s="40"/>
      <c r="F852" s="235" t="s">
        <v>1000</v>
      </c>
      <c r="G852" s="40"/>
      <c r="H852" s="40"/>
      <c r="I852" s="236"/>
      <c r="J852" s="40"/>
      <c r="K852" s="40"/>
      <c r="L852" s="44"/>
      <c r="M852" s="237"/>
      <c r="N852" s="238"/>
      <c r="O852" s="92"/>
      <c r="P852" s="92"/>
      <c r="Q852" s="92"/>
      <c r="R852" s="92"/>
      <c r="S852" s="92"/>
      <c r="T852" s="93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159</v>
      </c>
      <c r="AU852" s="17" t="s">
        <v>83</v>
      </c>
    </row>
    <row r="853" s="2" customFormat="1" ht="24.15" customHeight="1">
      <c r="A853" s="38"/>
      <c r="B853" s="39"/>
      <c r="C853" s="220" t="s">
        <v>1002</v>
      </c>
      <c r="D853" s="220" t="s">
        <v>153</v>
      </c>
      <c r="E853" s="221" t="s">
        <v>1003</v>
      </c>
      <c r="F853" s="222" t="s">
        <v>1004</v>
      </c>
      <c r="G853" s="223" t="s">
        <v>348</v>
      </c>
      <c r="H853" s="224">
        <v>2</v>
      </c>
      <c r="I853" s="225"/>
      <c r="J853" s="226">
        <f>ROUND(I853*H853,2)</f>
        <v>0</v>
      </c>
      <c r="K853" s="227"/>
      <c r="L853" s="44"/>
      <c r="M853" s="228" t="s">
        <v>1</v>
      </c>
      <c r="N853" s="229" t="s">
        <v>40</v>
      </c>
      <c r="O853" s="92"/>
      <c r="P853" s="230">
        <f>O853*H853</f>
        <v>0</v>
      </c>
      <c r="Q853" s="230">
        <v>0</v>
      </c>
      <c r="R853" s="230">
        <f>Q853*H853</f>
        <v>0</v>
      </c>
      <c r="S853" s="230">
        <v>0.001</v>
      </c>
      <c r="T853" s="231">
        <f>S853*H853</f>
        <v>0.002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32" t="s">
        <v>157</v>
      </c>
      <c r="AT853" s="232" t="s">
        <v>153</v>
      </c>
      <c r="AU853" s="232" t="s">
        <v>83</v>
      </c>
      <c r="AY853" s="17" t="s">
        <v>151</v>
      </c>
      <c r="BE853" s="233">
        <f>IF(N853="základní",J853,0)</f>
        <v>0</v>
      </c>
      <c r="BF853" s="233">
        <f>IF(N853="snížená",J853,0)</f>
        <v>0</v>
      </c>
      <c r="BG853" s="233">
        <f>IF(N853="zákl. přenesená",J853,0)</f>
        <v>0</v>
      </c>
      <c r="BH853" s="233">
        <f>IF(N853="sníž. přenesená",J853,0)</f>
        <v>0</v>
      </c>
      <c r="BI853" s="233">
        <f>IF(N853="nulová",J853,0)</f>
        <v>0</v>
      </c>
      <c r="BJ853" s="17" t="s">
        <v>157</v>
      </c>
      <c r="BK853" s="233">
        <f>ROUND(I853*H853,2)</f>
        <v>0</v>
      </c>
      <c r="BL853" s="17" t="s">
        <v>157</v>
      </c>
      <c r="BM853" s="232" t="s">
        <v>1005</v>
      </c>
    </row>
    <row r="854" s="2" customFormat="1">
      <c r="A854" s="38"/>
      <c r="B854" s="39"/>
      <c r="C854" s="40"/>
      <c r="D854" s="234" t="s">
        <v>159</v>
      </c>
      <c r="E854" s="40"/>
      <c r="F854" s="235" t="s">
        <v>1004</v>
      </c>
      <c r="G854" s="40"/>
      <c r="H854" s="40"/>
      <c r="I854" s="236"/>
      <c r="J854" s="40"/>
      <c r="K854" s="40"/>
      <c r="L854" s="44"/>
      <c r="M854" s="237"/>
      <c r="N854" s="238"/>
      <c r="O854" s="92"/>
      <c r="P854" s="92"/>
      <c r="Q854" s="92"/>
      <c r="R854" s="92"/>
      <c r="S854" s="92"/>
      <c r="T854" s="93"/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T854" s="17" t="s">
        <v>159</v>
      </c>
      <c r="AU854" s="17" t="s">
        <v>83</v>
      </c>
    </row>
    <row r="855" s="2" customFormat="1" ht="24.15" customHeight="1">
      <c r="A855" s="38"/>
      <c r="B855" s="39"/>
      <c r="C855" s="220" t="s">
        <v>1006</v>
      </c>
      <c r="D855" s="220" t="s">
        <v>153</v>
      </c>
      <c r="E855" s="221" t="s">
        <v>1007</v>
      </c>
      <c r="F855" s="222" t="s">
        <v>1008</v>
      </c>
      <c r="G855" s="223" t="s">
        <v>184</v>
      </c>
      <c r="H855" s="224">
        <v>11</v>
      </c>
      <c r="I855" s="225"/>
      <c r="J855" s="226">
        <f>ROUND(I855*H855,2)</f>
        <v>0</v>
      </c>
      <c r="K855" s="227"/>
      <c r="L855" s="44"/>
      <c r="M855" s="228" t="s">
        <v>1</v>
      </c>
      <c r="N855" s="229" t="s">
        <v>40</v>
      </c>
      <c r="O855" s="92"/>
      <c r="P855" s="230">
        <f>O855*H855</f>
        <v>0</v>
      </c>
      <c r="Q855" s="230">
        <v>0</v>
      </c>
      <c r="R855" s="230">
        <f>Q855*H855</f>
        <v>0</v>
      </c>
      <c r="S855" s="230">
        <v>0.001</v>
      </c>
      <c r="T855" s="231">
        <f>S855*H855</f>
        <v>0.010999999999999999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32" t="s">
        <v>157</v>
      </c>
      <c r="AT855" s="232" t="s">
        <v>153</v>
      </c>
      <c r="AU855" s="232" t="s">
        <v>83</v>
      </c>
      <c r="AY855" s="17" t="s">
        <v>151</v>
      </c>
      <c r="BE855" s="233">
        <f>IF(N855="základní",J855,0)</f>
        <v>0</v>
      </c>
      <c r="BF855" s="233">
        <f>IF(N855="snížená",J855,0)</f>
        <v>0</v>
      </c>
      <c r="BG855" s="233">
        <f>IF(N855="zákl. přenesená",J855,0)</f>
        <v>0</v>
      </c>
      <c r="BH855" s="233">
        <f>IF(N855="sníž. přenesená",J855,0)</f>
        <v>0</v>
      </c>
      <c r="BI855" s="233">
        <f>IF(N855="nulová",J855,0)</f>
        <v>0</v>
      </c>
      <c r="BJ855" s="17" t="s">
        <v>157</v>
      </c>
      <c r="BK855" s="233">
        <f>ROUND(I855*H855,2)</f>
        <v>0</v>
      </c>
      <c r="BL855" s="17" t="s">
        <v>157</v>
      </c>
      <c r="BM855" s="232" t="s">
        <v>1009</v>
      </c>
    </row>
    <row r="856" s="2" customFormat="1">
      <c r="A856" s="38"/>
      <c r="B856" s="39"/>
      <c r="C856" s="40"/>
      <c r="D856" s="234" t="s">
        <v>159</v>
      </c>
      <c r="E856" s="40"/>
      <c r="F856" s="235" t="s">
        <v>1008</v>
      </c>
      <c r="G856" s="40"/>
      <c r="H856" s="40"/>
      <c r="I856" s="236"/>
      <c r="J856" s="40"/>
      <c r="K856" s="40"/>
      <c r="L856" s="44"/>
      <c r="M856" s="237"/>
      <c r="N856" s="238"/>
      <c r="O856" s="92"/>
      <c r="P856" s="92"/>
      <c r="Q856" s="92"/>
      <c r="R856" s="92"/>
      <c r="S856" s="92"/>
      <c r="T856" s="93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T856" s="17" t="s">
        <v>159</v>
      </c>
      <c r="AU856" s="17" t="s">
        <v>83</v>
      </c>
    </row>
    <row r="857" s="2" customFormat="1" ht="33" customHeight="1">
      <c r="A857" s="38"/>
      <c r="B857" s="39"/>
      <c r="C857" s="220" t="s">
        <v>1010</v>
      </c>
      <c r="D857" s="220" t="s">
        <v>153</v>
      </c>
      <c r="E857" s="221" t="s">
        <v>1011</v>
      </c>
      <c r="F857" s="222" t="s">
        <v>1012</v>
      </c>
      <c r="G857" s="223" t="s">
        <v>156</v>
      </c>
      <c r="H857" s="224">
        <v>67.989999999999995</v>
      </c>
      <c r="I857" s="225"/>
      <c r="J857" s="226">
        <f>ROUND(I857*H857,2)</f>
        <v>0</v>
      </c>
      <c r="K857" s="227"/>
      <c r="L857" s="44"/>
      <c r="M857" s="228" t="s">
        <v>1</v>
      </c>
      <c r="N857" s="229" t="s">
        <v>40</v>
      </c>
      <c r="O857" s="92"/>
      <c r="P857" s="230">
        <f>O857*H857</f>
        <v>0</v>
      </c>
      <c r="Q857" s="230">
        <v>0</v>
      </c>
      <c r="R857" s="230">
        <f>Q857*H857</f>
        <v>0</v>
      </c>
      <c r="S857" s="230">
        <v>0.01</v>
      </c>
      <c r="T857" s="231">
        <f>S857*H857</f>
        <v>0.67989999999999995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32" t="s">
        <v>157</v>
      </c>
      <c r="AT857" s="232" t="s">
        <v>153</v>
      </c>
      <c r="AU857" s="232" t="s">
        <v>83</v>
      </c>
      <c r="AY857" s="17" t="s">
        <v>151</v>
      </c>
      <c r="BE857" s="233">
        <f>IF(N857="základní",J857,0)</f>
        <v>0</v>
      </c>
      <c r="BF857" s="233">
        <f>IF(N857="snížená",J857,0)</f>
        <v>0</v>
      </c>
      <c r="BG857" s="233">
        <f>IF(N857="zákl. přenesená",J857,0)</f>
        <v>0</v>
      </c>
      <c r="BH857" s="233">
        <f>IF(N857="sníž. přenesená",J857,0)</f>
        <v>0</v>
      </c>
      <c r="BI857" s="233">
        <f>IF(N857="nulová",J857,0)</f>
        <v>0</v>
      </c>
      <c r="BJ857" s="17" t="s">
        <v>157</v>
      </c>
      <c r="BK857" s="233">
        <f>ROUND(I857*H857,2)</f>
        <v>0</v>
      </c>
      <c r="BL857" s="17" t="s">
        <v>157</v>
      </c>
      <c r="BM857" s="232" t="s">
        <v>1013</v>
      </c>
    </row>
    <row r="858" s="2" customFormat="1">
      <c r="A858" s="38"/>
      <c r="B858" s="39"/>
      <c r="C858" s="40"/>
      <c r="D858" s="234" t="s">
        <v>159</v>
      </c>
      <c r="E858" s="40"/>
      <c r="F858" s="235" t="s">
        <v>1012</v>
      </c>
      <c r="G858" s="40"/>
      <c r="H858" s="40"/>
      <c r="I858" s="236"/>
      <c r="J858" s="40"/>
      <c r="K858" s="40"/>
      <c r="L858" s="44"/>
      <c r="M858" s="237"/>
      <c r="N858" s="238"/>
      <c r="O858" s="92"/>
      <c r="P858" s="92"/>
      <c r="Q858" s="92"/>
      <c r="R858" s="92"/>
      <c r="S858" s="92"/>
      <c r="T858" s="93"/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T858" s="17" t="s">
        <v>159</v>
      </c>
      <c r="AU858" s="17" t="s">
        <v>83</v>
      </c>
    </row>
    <row r="859" s="13" customFormat="1">
      <c r="A859" s="13"/>
      <c r="B859" s="239"/>
      <c r="C859" s="240"/>
      <c r="D859" s="234" t="s">
        <v>160</v>
      </c>
      <c r="E859" s="241" t="s">
        <v>1</v>
      </c>
      <c r="F859" s="242" t="s">
        <v>545</v>
      </c>
      <c r="G859" s="240"/>
      <c r="H859" s="243">
        <v>67.989999999999995</v>
      </c>
      <c r="I859" s="244"/>
      <c r="J859" s="240"/>
      <c r="K859" s="240"/>
      <c r="L859" s="245"/>
      <c r="M859" s="246"/>
      <c r="N859" s="247"/>
      <c r="O859" s="247"/>
      <c r="P859" s="247"/>
      <c r="Q859" s="247"/>
      <c r="R859" s="247"/>
      <c r="S859" s="247"/>
      <c r="T859" s="24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9" t="s">
        <v>160</v>
      </c>
      <c r="AU859" s="249" t="s">
        <v>83</v>
      </c>
      <c r="AV859" s="13" t="s">
        <v>83</v>
      </c>
      <c r="AW859" s="13" t="s">
        <v>30</v>
      </c>
      <c r="AX859" s="13" t="s">
        <v>73</v>
      </c>
      <c r="AY859" s="249" t="s">
        <v>151</v>
      </c>
    </row>
    <row r="860" s="14" customFormat="1">
      <c r="A860" s="14"/>
      <c r="B860" s="250"/>
      <c r="C860" s="251"/>
      <c r="D860" s="234" t="s">
        <v>160</v>
      </c>
      <c r="E860" s="252" t="s">
        <v>1</v>
      </c>
      <c r="F860" s="253" t="s">
        <v>162</v>
      </c>
      <c r="G860" s="251"/>
      <c r="H860" s="254">
        <v>67.989999999999995</v>
      </c>
      <c r="I860" s="255"/>
      <c r="J860" s="251"/>
      <c r="K860" s="251"/>
      <c r="L860" s="256"/>
      <c r="M860" s="257"/>
      <c r="N860" s="258"/>
      <c r="O860" s="258"/>
      <c r="P860" s="258"/>
      <c r="Q860" s="258"/>
      <c r="R860" s="258"/>
      <c r="S860" s="258"/>
      <c r="T860" s="25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60" t="s">
        <v>160</v>
      </c>
      <c r="AU860" s="260" t="s">
        <v>83</v>
      </c>
      <c r="AV860" s="14" t="s">
        <v>157</v>
      </c>
      <c r="AW860" s="14" t="s">
        <v>30</v>
      </c>
      <c r="AX860" s="14" t="s">
        <v>81</v>
      </c>
      <c r="AY860" s="260" t="s">
        <v>151</v>
      </c>
    </row>
    <row r="861" s="2" customFormat="1" ht="33" customHeight="1">
      <c r="A861" s="38"/>
      <c r="B861" s="39"/>
      <c r="C861" s="220" t="s">
        <v>1014</v>
      </c>
      <c r="D861" s="220" t="s">
        <v>153</v>
      </c>
      <c r="E861" s="221" t="s">
        <v>1015</v>
      </c>
      <c r="F861" s="222" t="s">
        <v>1016</v>
      </c>
      <c r="G861" s="223" t="s">
        <v>156</v>
      </c>
      <c r="H861" s="224">
        <v>28.489999999999998</v>
      </c>
      <c r="I861" s="225"/>
      <c r="J861" s="226">
        <f>ROUND(I861*H861,2)</f>
        <v>0</v>
      </c>
      <c r="K861" s="227"/>
      <c r="L861" s="44"/>
      <c r="M861" s="228" t="s">
        <v>1</v>
      </c>
      <c r="N861" s="229" t="s">
        <v>40</v>
      </c>
      <c r="O861" s="92"/>
      <c r="P861" s="230">
        <f>O861*H861</f>
        <v>0</v>
      </c>
      <c r="Q861" s="230">
        <v>0</v>
      </c>
      <c r="R861" s="230">
        <f>Q861*H861</f>
        <v>0</v>
      </c>
      <c r="S861" s="230">
        <v>0.050000000000000003</v>
      </c>
      <c r="T861" s="231">
        <f>S861*H861</f>
        <v>1.4245000000000001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32" t="s">
        <v>157</v>
      </c>
      <c r="AT861" s="232" t="s">
        <v>153</v>
      </c>
      <c r="AU861" s="232" t="s">
        <v>83</v>
      </c>
      <c r="AY861" s="17" t="s">
        <v>151</v>
      </c>
      <c r="BE861" s="233">
        <f>IF(N861="základní",J861,0)</f>
        <v>0</v>
      </c>
      <c r="BF861" s="233">
        <f>IF(N861="snížená",J861,0)</f>
        <v>0</v>
      </c>
      <c r="BG861" s="233">
        <f>IF(N861="zákl. přenesená",J861,0)</f>
        <v>0</v>
      </c>
      <c r="BH861" s="233">
        <f>IF(N861="sníž. přenesená",J861,0)</f>
        <v>0</v>
      </c>
      <c r="BI861" s="233">
        <f>IF(N861="nulová",J861,0)</f>
        <v>0</v>
      </c>
      <c r="BJ861" s="17" t="s">
        <v>157</v>
      </c>
      <c r="BK861" s="233">
        <f>ROUND(I861*H861,2)</f>
        <v>0</v>
      </c>
      <c r="BL861" s="17" t="s">
        <v>157</v>
      </c>
      <c r="BM861" s="232" t="s">
        <v>1017</v>
      </c>
    </row>
    <row r="862" s="2" customFormat="1">
      <c r="A862" s="38"/>
      <c r="B862" s="39"/>
      <c r="C862" s="40"/>
      <c r="D862" s="234" t="s">
        <v>159</v>
      </c>
      <c r="E862" s="40"/>
      <c r="F862" s="235" t="s">
        <v>1016</v>
      </c>
      <c r="G862" s="40"/>
      <c r="H862" s="40"/>
      <c r="I862" s="236"/>
      <c r="J862" s="40"/>
      <c r="K862" s="40"/>
      <c r="L862" s="44"/>
      <c r="M862" s="237"/>
      <c r="N862" s="238"/>
      <c r="O862" s="92"/>
      <c r="P862" s="92"/>
      <c r="Q862" s="92"/>
      <c r="R862" s="92"/>
      <c r="S862" s="92"/>
      <c r="T862" s="93"/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T862" s="17" t="s">
        <v>159</v>
      </c>
      <c r="AU862" s="17" t="s">
        <v>83</v>
      </c>
    </row>
    <row r="863" s="15" customFormat="1">
      <c r="A863" s="15"/>
      <c r="B863" s="261"/>
      <c r="C863" s="262"/>
      <c r="D863" s="234" t="s">
        <v>160</v>
      </c>
      <c r="E863" s="263" t="s">
        <v>1</v>
      </c>
      <c r="F863" s="264" t="s">
        <v>483</v>
      </c>
      <c r="G863" s="262"/>
      <c r="H863" s="263" t="s">
        <v>1</v>
      </c>
      <c r="I863" s="265"/>
      <c r="J863" s="262"/>
      <c r="K863" s="262"/>
      <c r="L863" s="266"/>
      <c r="M863" s="267"/>
      <c r="N863" s="268"/>
      <c r="O863" s="268"/>
      <c r="P863" s="268"/>
      <c r="Q863" s="268"/>
      <c r="R863" s="268"/>
      <c r="S863" s="268"/>
      <c r="T863" s="269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70" t="s">
        <v>160</v>
      </c>
      <c r="AU863" s="270" t="s">
        <v>83</v>
      </c>
      <c r="AV863" s="15" t="s">
        <v>81</v>
      </c>
      <c r="AW863" s="15" t="s">
        <v>30</v>
      </c>
      <c r="AX863" s="15" t="s">
        <v>73</v>
      </c>
      <c r="AY863" s="270" t="s">
        <v>151</v>
      </c>
    </row>
    <row r="864" s="13" customFormat="1">
      <c r="A864" s="13"/>
      <c r="B864" s="239"/>
      <c r="C864" s="240"/>
      <c r="D864" s="234" t="s">
        <v>160</v>
      </c>
      <c r="E864" s="241" t="s">
        <v>1</v>
      </c>
      <c r="F864" s="242" t="s">
        <v>1018</v>
      </c>
      <c r="G864" s="240"/>
      <c r="H864" s="243">
        <v>28.489999999999998</v>
      </c>
      <c r="I864" s="244"/>
      <c r="J864" s="240"/>
      <c r="K864" s="240"/>
      <c r="L864" s="245"/>
      <c r="M864" s="246"/>
      <c r="N864" s="247"/>
      <c r="O864" s="247"/>
      <c r="P864" s="247"/>
      <c r="Q864" s="247"/>
      <c r="R864" s="247"/>
      <c r="S864" s="247"/>
      <c r="T864" s="24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9" t="s">
        <v>160</v>
      </c>
      <c r="AU864" s="249" t="s">
        <v>83</v>
      </c>
      <c r="AV864" s="13" t="s">
        <v>83</v>
      </c>
      <c r="AW864" s="13" t="s">
        <v>30</v>
      </c>
      <c r="AX864" s="13" t="s">
        <v>73</v>
      </c>
      <c r="AY864" s="249" t="s">
        <v>151</v>
      </c>
    </row>
    <row r="865" s="14" customFormat="1">
      <c r="A865" s="14"/>
      <c r="B865" s="250"/>
      <c r="C865" s="251"/>
      <c r="D865" s="234" t="s">
        <v>160</v>
      </c>
      <c r="E865" s="252" t="s">
        <v>1</v>
      </c>
      <c r="F865" s="253" t="s">
        <v>162</v>
      </c>
      <c r="G865" s="251"/>
      <c r="H865" s="254">
        <v>28.489999999999998</v>
      </c>
      <c r="I865" s="255"/>
      <c r="J865" s="251"/>
      <c r="K865" s="251"/>
      <c r="L865" s="256"/>
      <c r="M865" s="257"/>
      <c r="N865" s="258"/>
      <c r="O865" s="258"/>
      <c r="P865" s="258"/>
      <c r="Q865" s="258"/>
      <c r="R865" s="258"/>
      <c r="S865" s="258"/>
      <c r="T865" s="25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60" t="s">
        <v>160</v>
      </c>
      <c r="AU865" s="260" t="s">
        <v>83</v>
      </c>
      <c r="AV865" s="14" t="s">
        <v>157</v>
      </c>
      <c r="AW865" s="14" t="s">
        <v>30</v>
      </c>
      <c r="AX865" s="14" t="s">
        <v>81</v>
      </c>
      <c r="AY865" s="260" t="s">
        <v>151</v>
      </c>
    </row>
    <row r="866" s="2" customFormat="1" ht="33" customHeight="1">
      <c r="A866" s="38"/>
      <c r="B866" s="39"/>
      <c r="C866" s="220" t="s">
        <v>1019</v>
      </c>
      <c r="D866" s="220" t="s">
        <v>153</v>
      </c>
      <c r="E866" s="221" t="s">
        <v>1020</v>
      </c>
      <c r="F866" s="222" t="s">
        <v>1021</v>
      </c>
      <c r="G866" s="223" t="s">
        <v>156</v>
      </c>
      <c r="H866" s="224">
        <v>115.724</v>
      </c>
      <c r="I866" s="225"/>
      <c r="J866" s="226">
        <f>ROUND(I866*H866,2)</f>
        <v>0</v>
      </c>
      <c r="K866" s="227"/>
      <c r="L866" s="44"/>
      <c r="M866" s="228" t="s">
        <v>1</v>
      </c>
      <c r="N866" s="229" t="s">
        <v>40</v>
      </c>
      <c r="O866" s="92"/>
      <c r="P866" s="230">
        <f>O866*H866</f>
        <v>0</v>
      </c>
      <c r="Q866" s="230">
        <v>0</v>
      </c>
      <c r="R866" s="230">
        <f>Q866*H866</f>
        <v>0</v>
      </c>
      <c r="S866" s="230">
        <v>0.02</v>
      </c>
      <c r="T866" s="231">
        <f>S866*H866</f>
        <v>2.3144800000000001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32" t="s">
        <v>157</v>
      </c>
      <c r="AT866" s="232" t="s">
        <v>153</v>
      </c>
      <c r="AU866" s="232" t="s">
        <v>83</v>
      </c>
      <c r="AY866" s="17" t="s">
        <v>151</v>
      </c>
      <c r="BE866" s="233">
        <f>IF(N866="základní",J866,0)</f>
        <v>0</v>
      </c>
      <c r="BF866" s="233">
        <f>IF(N866="snížená",J866,0)</f>
        <v>0</v>
      </c>
      <c r="BG866" s="233">
        <f>IF(N866="zákl. přenesená",J866,0)</f>
        <v>0</v>
      </c>
      <c r="BH866" s="233">
        <f>IF(N866="sníž. přenesená",J866,0)</f>
        <v>0</v>
      </c>
      <c r="BI866" s="233">
        <f>IF(N866="nulová",J866,0)</f>
        <v>0</v>
      </c>
      <c r="BJ866" s="17" t="s">
        <v>157</v>
      </c>
      <c r="BK866" s="233">
        <f>ROUND(I866*H866,2)</f>
        <v>0</v>
      </c>
      <c r="BL866" s="17" t="s">
        <v>157</v>
      </c>
      <c r="BM866" s="232" t="s">
        <v>1022</v>
      </c>
    </row>
    <row r="867" s="2" customFormat="1">
      <c r="A867" s="38"/>
      <c r="B867" s="39"/>
      <c r="C867" s="40"/>
      <c r="D867" s="234" t="s">
        <v>159</v>
      </c>
      <c r="E867" s="40"/>
      <c r="F867" s="235" t="s">
        <v>1021</v>
      </c>
      <c r="G867" s="40"/>
      <c r="H867" s="40"/>
      <c r="I867" s="236"/>
      <c r="J867" s="40"/>
      <c r="K867" s="40"/>
      <c r="L867" s="44"/>
      <c r="M867" s="237"/>
      <c r="N867" s="238"/>
      <c r="O867" s="92"/>
      <c r="P867" s="92"/>
      <c r="Q867" s="92"/>
      <c r="R867" s="92"/>
      <c r="S867" s="92"/>
      <c r="T867" s="93"/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T867" s="17" t="s">
        <v>159</v>
      </c>
      <c r="AU867" s="17" t="s">
        <v>83</v>
      </c>
    </row>
    <row r="868" s="13" customFormat="1">
      <c r="A868" s="13"/>
      <c r="B868" s="239"/>
      <c r="C868" s="240"/>
      <c r="D868" s="234" t="s">
        <v>160</v>
      </c>
      <c r="E868" s="241" t="s">
        <v>1</v>
      </c>
      <c r="F868" s="242" t="s">
        <v>605</v>
      </c>
      <c r="G868" s="240"/>
      <c r="H868" s="243">
        <v>155.63999999999999</v>
      </c>
      <c r="I868" s="244"/>
      <c r="J868" s="240"/>
      <c r="K868" s="240"/>
      <c r="L868" s="245"/>
      <c r="M868" s="246"/>
      <c r="N868" s="247"/>
      <c r="O868" s="247"/>
      <c r="P868" s="247"/>
      <c r="Q868" s="247"/>
      <c r="R868" s="247"/>
      <c r="S868" s="247"/>
      <c r="T868" s="24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9" t="s">
        <v>160</v>
      </c>
      <c r="AU868" s="249" t="s">
        <v>83</v>
      </c>
      <c r="AV868" s="13" t="s">
        <v>83</v>
      </c>
      <c r="AW868" s="13" t="s">
        <v>30</v>
      </c>
      <c r="AX868" s="13" t="s">
        <v>73</v>
      </c>
      <c r="AY868" s="249" t="s">
        <v>151</v>
      </c>
    </row>
    <row r="869" s="15" customFormat="1">
      <c r="A869" s="15"/>
      <c r="B869" s="261"/>
      <c r="C869" s="262"/>
      <c r="D869" s="234" t="s">
        <v>160</v>
      </c>
      <c r="E869" s="263" t="s">
        <v>1</v>
      </c>
      <c r="F869" s="264" t="s">
        <v>333</v>
      </c>
      <c r="G869" s="262"/>
      <c r="H869" s="263" t="s">
        <v>1</v>
      </c>
      <c r="I869" s="265"/>
      <c r="J869" s="262"/>
      <c r="K869" s="262"/>
      <c r="L869" s="266"/>
      <c r="M869" s="267"/>
      <c r="N869" s="268"/>
      <c r="O869" s="268"/>
      <c r="P869" s="268"/>
      <c r="Q869" s="268"/>
      <c r="R869" s="268"/>
      <c r="S869" s="268"/>
      <c r="T869" s="269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70" t="s">
        <v>160</v>
      </c>
      <c r="AU869" s="270" t="s">
        <v>83</v>
      </c>
      <c r="AV869" s="15" t="s">
        <v>81</v>
      </c>
      <c r="AW869" s="15" t="s">
        <v>30</v>
      </c>
      <c r="AX869" s="15" t="s">
        <v>73</v>
      </c>
      <c r="AY869" s="270" t="s">
        <v>151</v>
      </c>
    </row>
    <row r="870" s="13" customFormat="1">
      <c r="A870" s="13"/>
      <c r="B870" s="239"/>
      <c r="C870" s="240"/>
      <c r="D870" s="234" t="s">
        <v>160</v>
      </c>
      <c r="E870" s="241" t="s">
        <v>1</v>
      </c>
      <c r="F870" s="242" t="s">
        <v>1023</v>
      </c>
      <c r="G870" s="240"/>
      <c r="H870" s="243">
        <v>-39.915999999999997</v>
      </c>
      <c r="I870" s="244"/>
      <c r="J870" s="240"/>
      <c r="K870" s="240"/>
      <c r="L870" s="245"/>
      <c r="M870" s="246"/>
      <c r="N870" s="247"/>
      <c r="O870" s="247"/>
      <c r="P870" s="247"/>
      <c r="Q870" s="247"/>
      <c r="R870" s="247"/>
      <c r="S870" s="247"/>
      <c r="T870" s="24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9" t="s">
        <v>160</v>
      </c>
      <c r="AU870" s="249" t="s">
        <v>83</v>
      </c>
      <c r="AV870" s="13" t="s">
        <v>83</v>
      </c>
      <c r="AW870" s="13" t="s">
        <v>30</v>
      </c>
      <c r="AX870" s="13" t="s">
        <v>73</v>
      </c>
      <c r="AY870" s="249" t="s">
        <v>151</v>
      </c>
    </row>
    <row r="871" s="14" customFormat="1">
      <c r="A871" s="14"/>
      <c r="B871" s="250"/>
      <c r="C871" s="251"/>
      <c r="D871" s="234" t="s">
        <v>160</v>
      </c>
      <c r="E871" s="252" t="s">
        <v>1</v>
      </c>
      <c r="F871" s="253" t="s">
        <v>162</v>
      </c>
      <c r="G871" s="251"/>
      <c r="H871" s="254">
        <v>115.72399999999999</v>
      </c>
      <c r="I871" s="255"/>
      <c r="J871" s="251"/>
      <c r="K871" s="251"/>
      <c r="L871" s="256"/>
      <c r="M871" s="257"/>
      <c r="N871" s="258"/>
      <c r="O871" s="258"/>
      <c r="P871" s="258"/>
      <c r="Q871" s="258"/>
      <c r="R871" s="258"/>
      <c r="S871" s="258"/>
      <c r="T871" s="25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60" t="s">
        <v>160</v>
      </c>
      <c r="AU871" s="260" t="s">
        <v>83</v>
      </c>
      <c r="AV871" s="14" t="s">
        <v>157</v>
      </c>
      <c r="AW871" s="14" t="s">
        <v>30</v>
      </c>
      <c r="AX871" s="14" t="s">
        <v>81</v>
      </c>
      <c r="AY871" s="260" t="s">
        <v>151</v>
      </c>
    </row>
    <row r="872" s="2" customFormat="1" ht="33" customHeight="1">
      <c r="A872" s="38"/>
      <c r="B872" s="39"/>
      <c r="C872" s="220" t="s">
        <v>1024</v>
      </c>
      <c r="D872" s="220" t="s">
        <v>153</v>
      </c>
      <c r="E872" s="221" t="s">
        <v>1025</v>
      </c>
      <c r="F872" s="222" t="s">
        <v>1026</v>
      </c>
      <c r="G872" s="223" t="s">
        <v>156</v>
      </c>
      <c r="H872" s="224">
        <v>168.279</v>
      </c>
      <c r="I872" s="225"/>
      <c r="J872" s="226">
        <f>ROUND(I872*H872,2)</f>
        <v>0</v>
      </c>
      <c r="K872" s="227"/>
      <c r="L872" s="44"/>
      <c r="M872" s="228" t="s">
        <v>1</v>
      </c>
      <c r="N872" s="229" t="s">
        <v>40</v>
      </c>
      <c r="O872" s="92"/>
      <c r="P872" s="230">
        <f>O872*H872</f>
        <v>0</v>
      </c>
      <c r="Q872" s="230">
        <v>0</v>
      </c>
      <c r="R872" s="230">
        <f>Q872*H872</f>
        <v>0</v>
      </c>
      <c r="S872" s="230">
        <v>0.045999999999999999</v>
      </c>
      <c r="T872" s="231">
        <f>S872*H872</f>
        <v>7.7408339999999995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232" t="s">
        <v>157</v>
      </c>
      <c r="AT872" s="232" t="s">
        <v>153</v>
      </c>
      <c r="AU872" s="232" t="s">
        <v>83</v>
      </c>
      <c r="AY872" s="17" t="s">
        <v>151</v>
      </c>
      <c r="BE872" s="233">
        <f>IF(N872="základní",J872,0)</f>
        <v>0</v>
      </c>
      <c r="BF872" s="233">
        <f>IF(N872="snížená",J872,0)</f>
        <v>0</v>
      </c>
      <c r="BG872" s="233">
        <f>IF(N872="zákl. přenesená",J872,0)</f>
        <v>0</v>
      </c>
      <c r="BH872" s="233">
        <f>IF(N872="sníž. přenesená",J872,0)</f>
        <v>0</v>
      </c>
      <c r="BI872" s="233">
        <f>IF(N872="nulová",J872,0)</f>
        <v>0</v>
      </c>
      <c r="BJ872" s="17" t="s">
        <v>157</v>
      </c>
      <c r="BK872" s="233">
        <f>ROUND(I872*H872,2)</f>
        <v>0</v>
      </c>
      <c r="BL872" s="17" t="s">
        <v>157</v>
      </c>
      <c r="BM872" s="232" t="s">
        <v>1027</v>
      </c>
    </row>
    <row r="873" s="2" customFormat="1">
      <c r="A873" s="38"/>
      <c r="B873" s="39"/>
      <c r="C873" s="40"/>
      <c r="D873" s="234" t="s">
        <v>159</v>
      </c>
      <c r="E873" s="40"/>
      <c r="F873" s="235" t="s">
        <v>1026</v>
      </c>
      <c r="G873" s="40"/>
      <c r="H873" s="40"/>
      <c r="I873" s="236"/>
      <c r="J873" s="40"/>
      <c r="K873" s="40"/>
      <c r="L873" s="44"/>
      <c r="M873" s="237"/>
      <c r="N873" s="238"/>
      <c r="O873" s="92"/>
      <c r="P873" s="92"/>
      <c r="Q873" s="92"/>
      <c r="R873" s="92"/>
      <c r="S873" s="92"/>
      <c r="T873" s="93"/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T873" s="17" t="s">
        <v>159</v>
      </c>
      <c r="AU873" s="17" t="s">
        <v>83</v>
      </c>
    </row>
    <row r="874" s="15" customFormat="1">
      <c r="A874" s="15"/>
      <c r="B874" s="261"/>
      <c r="C874" s="262"/>
      <c r="D874" s="234" t="s">
        <v>160</v>
      </c>
      <c r="E874" s="263" t="s">
        <v>1</v>
      </c>
      <c r="F874" s="264" t="s">
        <v>483</v>
      </c>
      <c r="G874" s="262"/>
      <c r="H874" s="263" t="s">
        <v>1</v>
      </c>
      <c r="I874" s="265"/>
      <c r="J874" s="262"/>
      <c r="K874" s="262"/>
      <c r="L874" s="266"/>
      <c r="M874" s="267"/>
      <c r="N874" s="268"/>
      <c r="O874" s="268"/>
      <c r="P874" s="268"/>
      <c r="Q874" s="268"/>
      <c r="R874" s="268"/>
      <c r="S874" s="268"/>
      <c r="T874" s="269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70" t="s">
        <v>160</v>
      </c>
      <c r="AU874" s="270" t="s">
        <v>83</v>
      </c>
      <c r="AV874" s="15" t="s">
        <v>81</v>
      </c>
      <c r="AW874" s="15" t="s">
        <v>30</v>
      </c>
      <c r="AX874" s="15" t="s">
        <v>73</v>
      </c>
      <c r="AY874" s="270" t="s">
        <v>151</v>
      </c>
    </row>
    <row r="875" s="13" customFormat="1">
      <c r="A875" s="13"/>
      <c r="B875" s="239"/>
      <c r="C875" s="240"/>
      <c r="D875" s="234" t="s">
        <v>160</v>
      </c>
      <c r="E875" s="241" t="s">
        <v>1</v>
      </c>
      <c r="F875" s="242" t="s">
        <v>554</v>
      </c>
      <c r="G875" s="240"/>
      <c r="H875" s="243">
        <v>118.075</v>
      </c>
      <c r="I875" s="244"/>
      <c r="J875" s="240"/>
      <c r="K875" s="240"/>
      <c r="L875" s="245"/>
      <c r="M875" s="246"/>
      <c r="N875" s="247"/>
      <c r="O875" s="247"/>
      <c r="P875" s="247"/>
      <c r="Q875" s="247"/>
      <c r="R875" s="247"/>
      <c r="S875" s="247"/>
      <c r="T875" s="24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9" t="s">
        <v>160</v>
      </c>
      <c r="AU875" s="249" t="s">
        <v>83</v>
      </c>
      <c r="AV875" s="13" t="s">
        <v>83</v>
      </c>
      <c r="AW875" s="13" t="s">
        <v>30</v>
      </c>
      <c r="AX875" s="13" t="s">
        <v>73</v>
      </c>
      <c r="AY875" s="249" t="s">
        <v>151</v>
      </c>
    </row>
    <row r="876" s="13" customFormat="1">
      <c r="A876" s="13"/>
      <c r="B876" s="239"/>
      <c r="C876" s="240"/>
      <c r="D876" s="234" t="s">
        <v>160</v>
      </c>
      <c r="E876" s="241" t="s">
        <v>1</v>
      </c>
      <c r="F876" s="242" t="s">
        <v>1028</v>
      </c>
      <c r="G876" s="240"/>
      <c r="H876" s="243">
        <v>-4.2400000000000002</v>
      </c>
      <c r="I876" s="244"/>
      <c r="J876" s="240"/>
      <c r="K876" s="240"/>
      <c r="L876" s="245"/>
      <c r="M876" s="246"/>
      <c r="N876" s="247"/>
      <c r="O876" s="247"/>
      <c r="P876" s="247"/>
      <c r="Q876" s="247"/>
      <c r="R876" s="247"/>
      <c r="S876" s="247"/>
      <c r="T876" s="24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9" t="s">
        <v>160</v>
      </c>
      <c r="AU876" s="249" t="s">
        <v>83</v>
      </c>
      <c r="AV876" s="13" t="s">
        <v>83</v>
      </c>
      <c r="AW876" s="13" t="s">
        <v>30</v>
      </c>
      <c r="AX876" s="13" t="s">
        <v>73</v>
      </c>
      <c r="AY876" s="249" t="s">
        <v>151</v>
      </c>
    </row>
    <row r="877" s="15" customFormat="1">
      <c r="A877" s="15"/>
      <c r="B877" s="261"/>
      <c r="C877" s="262"/>
      <c r="D877" s="234" t="s">
        <v>160</v>
      </c>
      <c r="E877" s="263" t="s">
        <v>1</v>
      </c>
      <c r="F877" s="264" t="s">
        <v>1029</v>
      </c>
      <c r="G877" s="262"/>
      <c r="H877" s="263" t="s">
        <v>1</v>
      </c>
      <c r="I877" s="265"/>
      <c r="J877" s="262"/>
      <c r="K877" s="262"/>
      <c r="L877" s="266"/>
      <c r="M877" s="267"/>
      <c r="N877" s="268"/>
      <c r="O877" s="268"/>
      <c r="P877" s="268"/>
      <c r="Q877" s="268"/>
      <c r="R877" s="268"/>
      <c r="S877" s="268"/>
      <c r="T877" s="269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70" t="s">
        <v>160</v>
      </c>
      <c r="AU877" s="270" t="s">
        <v>83</v>
      </c>
      <c r="AV877" s="15" t="s">
        <v>81</v>
      </c>
      <c r="AW877" s="15" t="s">
        <v>30</v>
      </c>
      <c r="AX877" s="15" t="s">
        <v>73</v>
      </c>
      <c r="AY877" s="270" t="s">
        <v>151</v>
      </c>
    </row>
    <row r="878" s="13" customFormat="1">
      <c r="A878" s="13"/>
      <c r="B878" s="239"/>
      <c r="C878" s="240"/>
      <c r="D878" s="234" t="s">
        <v>160</v>
      </c>
      <c r="E878" s="241" t="s">
        <v>1</v>
      </c>
      <c r="F878" s="242" t="s">
        <v>1030</v>
      </c>
      <c r="G878" s="240"/>
      <c r="H878" s="243">
        <v>77.819999999999993</v>
      </c>
      <c r="I878" s="244"/>
      <c r="J878" s="240"/>
      <c r="K878" s="240"/>
      <c r="L878" s="245"/>
      <c r="M878" s="246"/>
      <c r="N878" s="247"/>
      <c r="O878" s="247"/>
      <c r="P878" s="247"/>
      <c r="Q878" s="247"/>
      <c r="R878" s="247"/>
      <c r="S878" s="247"/>
      <c r="T878" s="248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9" t="s">
        <v>160</v>
      </c>
      <c r="AU878" s="249" t="s">
        <v>83</v>
      </c>
      <c r="AV878" s="13" t="s">
        <v>83</v>
      </c>
      <c r="AW878" s="13" t="s">
        <v>30</v>
      </c>
      <c r="AX878" s="13" t="s">
        <v>73</v>
      </c>
      <c r="AY878" s="249" t="s">
        <v>151</v>
      </c>
    </row>
    <row r="879" s="15" customFormat="1">
      <c r="A879" s="15"/>
      <c r="B879" s="261"/>
      <c r="C879" s="262"/>
      <c r="D879" s="234" t="s">
        <v>160</v>
      </c>
      <c r="E879" s="263" t="s">
        <v>1</v>
      </c>
      <c r="F879" s="264" t="s">
        <v>333</v>
      </c>
      <c r="G879" s="262"/>
      <c r="H879" s="263" t="s">
        <v>1</v>
      </c>
      <c r="I879" s="265"/>
      <c r="J879" s="262"/>
      <c r="K879" s="262"/>
      <c r="L879" s="266"/>
      <c r="M879" s="267"/>
      <c r="N879" s="268"/>
      <c r="O879" s="268"/>
      <c r="P879" s="268"/>
      <c r="Q879" s="268"/>
      <c r="R879" s="268"/>
      <c r="S879" s="268"/>
      <c r="T879" s="269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70" t="s">
        <v>160</v>
      </c>
      <c r="AU879" s="270" t="s">
        <v>83</v>
      </c>
      <c r="AV879" s="15" t="s">
        <v>81</v>
      </c>
      <c r="AW879" s="15" t="s">
        <v>30</v>
      </c>
      <c r="AX879" s="15" t="s">
        <v>73</v>
      </c>
      <c r="AY879" s="270" t="s">
        <v>151</v>
      </c>
    </row>
    <row r="880" s="13" customFormat="1">
      <c r="A880" s="13"/>
      <c r="B880" s="239"/>
      <c r="C880" s="240"/>
      <c r="D880" s="234" t="s">
        <v>160</v>
      </c>
      <c r="E880" s="241" t="s">
        <v>1</v>
      </c>
      <c r="F880" s="242" t="s">
        <v>1031</v>
      </c>
      <c r="G880" s="240"/>
      <c r="H880" s="243">
        <v>-23.376000000000001</v>
      </c>
      <c r="I880" s="244"/>
      <c r="J880" s="240"/>
      <c r="K880" s="240"/>
      <c r="L880" s="245"/>
      <c r="M880" s="246"/>
      <c r="N880" s="247"/>
      <c r="O880" s="247"/>
      <c r="P880" s="247"/>
      <c r="Q880" s="247"/>
      <c r="R880" s="247"/>
      <c r="S880" s="247"/>
      <c r="T880" s="24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9" t="s">
        <v>160</v>
      </c>
      <c r="AU880" s="249" t="s">
        <v>83</v>
      </c>
      <c r="AV880" s="13" t="s">
        <v>83</v>
      </c>
      <c r="AW880" s="13" t="s">
        <v>30</v>
      </c>
      <c r="AX880" s="13" t="s">
        <v>73</v>
      </c>
      <c r="AY880" s="249" t="s">
        <v>151</v>
      </c>
    </row>
    <row r="881" s="14" customFormat="1">
      <c r="A881" s="14"/>
      <c r="B881" s="250"/>
      <c r="C881" s="251"/>
      <c r="D881" s="234" t="s">
        <v>160</v>
      </c>
      <c r="E881" s="252" t="s">
        <v>1</v>
      </c>
      <c r="F881" s="253" t="s">
        <v>162</v>
      </c>
      <c r="G881" s="251"/>
      <c r="H881" s="254">
        <v>168.279</v>
      </c>
      <c r="I881" s="255"/>
      <c r="J881" s="251"/>
      <c r="K881" s="251"/>
      <c r="L881" s="256"/>
      <c r="M881" s="257"/>
      <c r="N881" s="258"/>
      <c r="O881" s="258"/>
      <c r="P881" s="258"/>
      <c r="Q881" s="258"/>
      <c r="R881" s="258"/>
      <c r="S881" s="258"/>
      <c r="T881" s="25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60" t="s">
        <v>160</v>
      </c>
      <c r="AU881" s="260" t="s">
        <v>83</v>
      </c>
      <c r="AV881" s="14" t="s">
        <v>157</v>
      </c>
      <c r="AW881" s="14" t="s">
        <v>30</v>
      </c>
      <c r="AX881" s="14" t="s">
        <v>81</v>
      </c>
      <c r="AY881" s="260" t="s">
        <v>151</v>
      </c>
    </row>
    <row r="882" s="2" customFormat="1" ht="37.8" customHeight="1">
      <c r="A882" s="38"/>
      <c r="B882" s="39"/>
      <c r="C882" s="220" t="s">
        <v>1032</v>
      </c>
      <c r="D882" s="220" t="s">
        <v>153</v>
      </c>
      <c r="E882" s="221" t="s">
        <v>1033</v>
      </c>
      <c r="F882" s="222" t="s">
        <v>1034</v>
      </c>
      <c r="G882" s="223" t="s">
        <v>156</v>
      </c>
      <c r="H882" s="224">
        <v>201.524</v>
      </c>
      <c r="I882" s="225"/>
      <c r="J882" s="226">
        <f>ROUND(I882*H882,2)</f>
        <v>0</v>
      </c>
      <c r="K882" s="227"/>
      <c r="L882" s="44"/>
      <c r="M882" s="228" t="s">
        <v>1</v>
      </c>
      <c r="N882" s="229" t="s">
        <v>40</v>
      </c>
      <c r="O882" s="92"/>
      <c r="P882" s="230">
        <f>O882*H882</f>
        <v>0</v>
      </c>
      <c r="Q882" s="230">
        <v>0</v>
      </c>
      <c r="R882" s="230">
        <f>Q882*H882</f>
        <v>0</v>
      </c>
      <c r="S882" s="230">
        <v>0.016</v>
      </c>
      <c r="T882" s="231">
        <f>S882*H882</f>
        <v>3.2243840000000001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32" t="s">
        <v>157</v>
      </c>
      <c r="AT882" s="232" t="s">
        <v>153</v>
      </c>
      <c r="AU882" s="232" t="s">
        <v>83</v>
      </c>
      <c r="AY882" s="17" t="s">
        <v>151</v>
      </c>
      <c r="BE882" s="233">
        <f>IF(N882="základní",J882,0)</f>
        <v>0</v>
      </c>
      <c r="BF882" s="233">
        <f>IF(N882="snížená",J882,0)</f>
        <v>0</v>
      </c>
      <c r="BG882" s="233">
        <f>IF(N882="zákl. přenesená",J882,0)</f>
        <v>0</v>
      </c>
      <c r="BH882" s="233">
        <f>IF(N882="sníž. přenesená",J882,0)</f>
        <v>0</v>
      </c>
      <c r="BI882" s="233">
        <f>IF(N882="nulová",J882,0)</f>
        <v>0</v>
      </c>
      <c r="BJ882" s="17" t="s">
        <v>157</v>
      </c>
      <c r="BK882" s="233">
        <f>ROUND(I882*H882,2)</f>
        <v>0</v>
      </c>
      <c r="BL882" s="17" t="s">
        <v>157</v>
      </c>
      <c r="BM882" s="232" t="s">
        <v>1035</v>
      </c>
    </row>
    <row r="883" s="2" customFormat="1">
      <c r="A883" s="38"/>
      <c r="B883" s="39"/>
      <c r="C883" s="40"/>
      <c r="D883" s="234" t="s">
        <v>159</v>
      </c>
      <c r="E883" s="40"/>
      <c r="F883" s="235" t="s">
        <v>1034</v>
      </c>
      <c r="G883" s="40"/>
      <c r="H883" s="40"/>
      <c r="I883" s="236"/>
      <c r="J883" s="40"/>
      <c r="K883" s="40"/>
      <c r="L883" s="44"/>
      <c r="M883" s="237"/>
      <c r="N883" s="238"/>
      <c r="O883" s="92"/>
      <c r="P883" s="92"/>
      <c r="Q883" s="92"/>
      <c r="R883" s="92"/>
      <c r="S883" s="92"/>
      <c r="T883" s="93"/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T883" s="17" t="s">
        <v>159</v>
      </c>
      <c r="AU883" s="17" t="s">
        <v>83</v>
      </c>
    </row>
    <row r="884" s="13" customFormat="1">
      <c r="A884" s="13"/>
      <c r="B884" s="239"/>
      <c r="C884" s="240"/>
      <c r="D884" s="234" t="s">
        <v>160</v>
      </c>
      <c r="E884" s="241" t="s">
        <v>1</v>
      </c>
      <c r="F884" s="242" t="s">
        <v>622</v>
      </c>
      <c r="G884" s="240"/>
      <c r="H884" s="243">
        <v>187.35499999999999</v>
      </c>
      <c r="I884" s="244"/>
      <c r="J884" s="240"/>
      <c r="K884" s="240"/>
      <c r="L884" s="245"/>
      <c r="M884" s="246"/>
      <c r="N884" s="247"/>
      <c r="O884" s="247"/>
      <c r="P884" s="247"/>
      <c r="Q884" s="247"/>
      <c r="R884" s="247"/>
      <c r="S884" s="247"/>
      <c r="T884" s="24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9" t="s">
        <v>160</v>
      </c>
      <c r="AU884" s="249" t="s">
        <v>83</v>
      </c>
      <c r="AV884" s="13" t="s">
        <v>83</v>
      </c>
      <c r="AW884" s="13" t="s">
        <v>30</v>
      </c>
      <c r="AX884" s="13" t="s">
        <v>73</v>
      </c>
      <c r="AY884" s="249" t="s">
        <v>151</v>
      </c>
    </row>
    <row r="885" s="13" customFormat="1">
      <c r="A885" s="13"/>
      <c r="B885" s="239"/>
      <c r="C885" s="240"/>
      <c r="D885" s="234" t="s">
        <v>160</v>
      </c>
      <c r="E885" s="241" t="s">
        <v>1</v>
      </c>
      <c r="F885" s="242" t="s">
        <v>623</v>
      </c>
      <c r="G885" s="240"/>
      <c r="H885" s="243">
        <v>21.585000000000001</v>
      </c>
      <c r="I885" s="244"/>
      <c r="J885" s="240"/>
      <c r="K885" s="240"/>
      <c r="L885" s="245"/>
      <c r="M885" s="246"/>
      <c r="N885" s="247"/>
      <c r="O885" s="247"/>
      <c r="P885" s="247"/>
      <c r="Q885" s="247"/>
      <c r="R885" s="247"/>
      <c r="S885" s="247"/>
      <c r="T885" s="24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9" t="s">
        <v>160</v>
      </c>
      <c r="AU885" s="249" t="s">
        <v>83</v>
      </c>
      <c r="AV885" s="13" t="s">
        <v>83</v>
      </c>
      <c r="AW885" s="13" t="s">
        <v>30</v>
      </c>
      <c r="AX885" s="13" t="s">
        <v>73</v>
      </c>
      <c r="AY885" s="249" t="s">
        <v>151</v>
      </c>
    </row>
    <row r="886" s="13" customFormat="1">
      <c r="A886" s="13"/>
      <c r="B886" s="239"/>
      <c r="C886" s="240"/>
      <c r="D886" s="234" t="s">
        <v>160</v>
      </c>
      <c r="E886" s="241" t="s">
        <v>1</v>
      </c>
      <c r="F886" s="242" t="s">
        <v>624</v>
      </c>
      <c r="G886" s="240"/>
      <c r="H886" s="243">
        <v>4.4640000000000004</v>
      </c>
      <c r="I886" s="244"/>
      <c r="J886" s="240"/>
      <c r="K886" s="240"/>
      <c r="L886" s="245"/>
      <c r="M886" s="246"/>
      <c r="N886" s="247"/>
      <c r="O886" s="247"/>
      <c r="P886" s="247"/>
      <c r="Q886" s="247"/>
      <c r="R886" s="247"/>
      <c r="S886" s="247"/>
      <c r="T886" s="24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9" t="s">
        <v>160</v>
      </c>
      <c r="AU886" s="249" t="s">
        <v>83</v>
      </c>
      <c r="AV886" s="13" t="s">
        <v>83</v>
      </c>
      <c r="AW886" s="13" t="s">
        <v>30</v>
      </c>
      <c r="AX886" s="13" t="s">
        <v>73</v>
      </c>
      <c r="AY886" s="249" t="s">
        <v>151</v>
      </c>
    </row>
    <row r="887" s="15" customFormat="1">
      <c r="A887" s="15"/>
      <c r="B887" s="261"/>
      <c r="C887" s="262"/>
      <c r="D887" s="234" t="s">
        <v>160</v>
      </c>
      <c r="E887" s="263" t="s">
        <v>1</v>
      </c>
      <c r="F887" s="264" t="s">
        <v>333</v>
      </c>
      <c r="G887" s="262"/>
      <c r="H887" s="263" t="s">
        <v>1</v>
      </c>
      <c r="I887" s="265"/>
      <c r="J887" s="262"/>
      <c r="K887" s="262"/>
      <c r="L887" s="266"/>
      <c r="M887" s="267"/>
      <c r="N887" s="268"/>
      <c r="O887" s="268"/>
      <c r="P887" s="268"/>
      <c r="Q887" s="268"/>
      <c r="R887" s="268"/>
      <c r="S887" s="268"/>
      <c r="T887" s="269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70" t="s">
        <v>160</v>
      </c>
      <c r="AU887" s="270" t="s">
        <v>83</v>
      </c>
      <c r="AV887" s="15" t="s">
        <v>81</v>
      </c>
      <c r="AW887" s="15" t="s">
        <v>30</v>
      </c>
      <c r="AX887" s="15" t="s">
        <v>73</v>
      </c>
      <c r="AY887" s="270" t="s">
        <v>151</v>
      </c>
    </row>
    <row r="888" s="13" customFormat="1">
      <c r="A888" s="13"/>
      <c r="B888" s="239"/>
      <c r="C888" s="240"/>
      <c r="D888" s="234" t="s">
        <v>160</v>
      </c>
      <c r="E888" s="241" t="s">
        <v>1</v>
      </c>
      <c r="F888" s="242" t="s">
        <v>1036</v>
      </c>
      <c r="G888" s="240"/>
      <c r="H888" s="243">
        <v>-16.172000000000001</v>
      </c>
      <c r="I888" s="244"/>
      <c r="J888" s="240"/>
      <c r="K888" s="240"/>
      <c r="L888" s="245"/>
      <c r="M888" s="246"/>
      <c r="N888" s="247"/>
      <c r="O888" s="247"/>
      <c r="P888" s="247"/>
      <c r="Q888" s="247"/>
      <c r="R888" s="247"/>
      <c r="S888" s="247"/>
      <c r="T888" s="248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9" t="s">
        <v>160</v>
      </c>
      <c r="AU888" s="249" t="s">
        <v>83</v>
      </c>
      <c r="AV888" s="13" t="s">
        <v>83</v>
      </c>
      <c r="AW888" s="13" t="s">
        <v>30</v>
      </c>
      <c r="AX888" s="13" t="s">
        <v>73</v>
      </c>
      <c r="AY888" s="249" t="s">
        <v>151</v>
      </c>
    </row>
    <row r="889" s="15" customFormat="1">
      <c r="A889" s="15"/>
      <c r="B889" s="261"/>
      <c r="C889" s="262"/>
      <c r="D889" s="234" t="s">
        <v>160</v>
      </c>
      <c r="E889" s="263" t="s">
        <v>1</v>
      </c>
      <c r="F889" s="264" t="s">
        <v>556</v>
      </c>
      <c r="G889" s="262"/>
      <c r="H889" s="263" t="s">
        <v>1</v>
      </c>
      <c r="I889" s="265"/>
      <c r="J889" s="262"/>
      <c r="K889" s="262"/>
      <c r="L889" s="266"/>
      <c r="M889" s="267"/>
      <c r="N889" s="268"/>
      <c r="O889" s="268"/>
      <c r="P889" s="268"/>
      <c r="Q889" s="268"/>
      <c r="R889" s="268"/>
      <c r="S889" s="268"/>
      <c r="T889" s="269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70" t="s">
        <v>160</v>
      </c>
      <c r="AU889" s="270" t="s">
        <v>83</v>
      </c>
      <c r="AV889" s="15" t="s">
        <v>81</v>
      </c>
      <c r="AW889" s="15" t="s">
        <v>30</v>
      </c>
      <c r="AX889" s="15" t="s">
        <v>73</v>
      </c>
      <c r="AY889" s="270" t="s">
        <v>151</v>
      </c>
    </row>
    <row r="890" s="13" customFormat="1">
      <c r="A890" s="13"/>
      <c r="B890" s="239"/>
      <c r="C890" s="240"/>
      <c r="D890" s="234" t="s">
        <v>160</v>
      </c>
      <c r="E890" s="241" t="s">
        <v>1</v>
      </c>
      <c r="F890" s="242" t="s">
        <v>626</v>
      </c>
      <c r="G890" s="240"/>
      <c r="H890" s="243">
        <v>4.2919999999999998</v>
      </c>
      <c r="I890" s="244"/>
      <c r="J890" s="240"/>
      <c r="K890" s="240"/>
      <c r="L890" s="245"/>
      <c r="M890" s="246"/>
      <c r="N890" s="247"/>
      <c r="O890" s="247"/>
      <c r="P890" s="247"/>
      <c r="Q890" s="247"/>
      <c r="R890" s="247"/>
      <c r="S890" s="247"/>
      <c r="T890" s="24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9" t="s">
        <v>160</v>
      </c>
      <c r="AU890" s="249" t="s">
        <v>83</v>
      </c>
      <c r="AV890" s="13" t="s">
        <v>83</v>
      </c>
      <c r="AW890" s="13" t="s">
        <v>30</v>
      </c>
      <c r="AX890" s="13" t="s">
        <v>73</v>
      </c>
      <c r="AY890" s="249" t="s">
        <v>151</v>
      </c>
    </row>
    <row r="891" s="14" customFormat="1">
      <c r="A891" s="14"/>
      <c r="B891" s="250"/>
      <c r="C891" s="251"/>
      <c r="D891" s="234" t="s">
        <v>160</v>
      </c>
      <c r="E891" s="252" t="s">
        <v>1</v>
      </c>
      <c r="F891" s="253" t="s">
        <v>162</v>
      </c>
      <c r="G891" s="251"/>
      <c r="H891" s="254">
        <v>201.524</v>
      </c>
      <c r="I891" s="255"/>
      <c r="J891" s="251"/>
      <c r="K891" s="251"/>
      <c r="L891" s="256"/>
      <c r="M891" s="257"/>
      <c r="N891" s="258"/>
      <c r="O891" s="258"/>
      <c r="P891" s="258"/>
      <c r="Q891" s="258"/>
      <c r="R891" s="258"/>
      <c r="S891" s="258"/>
      <c r="T891" s="25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60" t="s">
        <v>160</v>
      </c>
      <c r="AU891" s="260" t="s">
        <v>83</v>
      </c>
      <c r="AV891" s="14" t="s">
        <v>157</v>
      </c>
      <c r="AW891" s="14" t="s">
        <v>30</v>
      </c>
      <c r="AX891" s="14" t="s">
        <v>81</v>
      </c>
      <c r="AY891" s="260" t="s">
        <v>151</v>
      </c>
    </row>
    <row r="892" s="2" customFormat="1" ht="37.8" customHeight="1">
      <c r="A892" s="38"/>
      <c r="B892" s="39"/>
      <c r="C892" s="220" t="s">
        <v>1037</v>
      </c>
      <c r="D892" s="220" t="s">
        <v>153</v>
      </c>
      <c r="E892" s="221" t="s">
        <v>1038</v>
      </c>
      <c r="F892" s="222" t="s">
        <v>1039</v>
      </c>
      <c r="G892" s="223" t="s">
        <v>156</v>
      </c>
      <c r="H892" s="224">
        <v>1.0920000000000001</v>
      </c>
      <c r="I892" s="225"/>
      <c r="J892" s="226">
        <f>ROUND(I892*H892,2)</f>
        <v>0</v>
      </c>
      <c r="K892" s="227"/>
      <c r="L892" s="44"/>
      <c r="M892" s="228" t="s">
        <v>1</v>
      </c>
      <c r="N892" s="229" t="s">
        <v>40</v>
      </c>
      <c r="O892" s="92"/>
      <c r="P892" s="230">
        <f>O892*H892</f>
        <v>0</v>
      </c>
      <c r="Q892" s="230">
        <v>0</v>
      </c>
      <c r="R892" s="230">
        <f>Q892*H892</f>
        <v>0</v>
      </c>
      <c r="S892" s="230">
        <v>0.058999999999999997</v>
      </c>
      <c r="T892" s="231">
        <f>S892*H892</f>
        <v>0.064427999999999999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32" t="s">
        <v>157</v>
      </c>
      <c r="AT892" s="232" t="s">
        <v>153</v>
      </c>
      <c r="AU892" s="232" t="s">
        <v>83</v>
      </c>
      <c r="AY892" s="17" t="s">
        <v>151</v>
      </c>
      <c r="BE892" s="233">
        <f>IF(N892="základní",J892,0)</f>
        <v>0</v>
      </c>
      <c r="BF892" s="233">
        <f>IF(N892="snížená",J892,0)</f>
        <v>0</v>
      </c>
      <c r="BG892" s="233">
        <f>IF(N892="zákl. přenesená",J892,0)</f>
        <v>0</v>
      </c>
      <c r="BH892" s="233">
        <f>IF(N892="sníž. přenesená",J892,0)</f>
        <v>0</v>
      </c>
      <c r="BI892" s="233">
        <f>IF(N892="nulová",J892,0)</f>
        <v>0</v>
      </c>
      <c r="BJ892" s="17" t="s">
        <v>157</v>
      </c>
      <c r="BK892" s="233">
        <f>ROUND(I892*H892,2)</f>
        <v>0</v>
      </c>
      <c r="BL892" s="17" t="s">
        <v>157</v>
      </c>
      <c r="BM892" s="232" t="s">
        <v>1040</v>
      </c>
    </row>
    <row r="893" s="2" customFormat="1">
      <c r="A893" s="38"/>
      <c r="B893" s="39"/>
      <c r="C893" s="40"/>
      <c r="D893" s="234" t="s">
        <v>159</v>
      </c>
      <c r="E893" s="40"/>
      <c r="F893" s="235" t="s">
        <v>1039</v>
      </c>
      <c r="G893" s="40"/>
      <c r="H893" s="40"/>
      <c r="I893" s="236"/>
      <c r="J893" s="40"/>
      <c r="K893" s="40"/>
      <c r="L893" s="44"/>
      <c r="M893" s="237"/>
      <c r="N893" s="238"/>
      <c r="O893" s="92"/>
      <c r="P893" s="92"/>
      <c r="Q893" s="92"/>
      <c r="R893" s="92"/>
      <c r="S893" s="92"/>
      <c r="T893" s="93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T893" s="17" t="s">
        <v>159</v>
      </c>
      <c r="AU893" s="17" t="s">
        <v>83</v>
      </c>
    </row>
    <row r="894" s="15" customFormat="1">
      <c r="A894" s="15"/>
      <c r="B894" s="261"/>
      <c r="C894" s="262"/>
      <c r="D894" s="234" t="s">
        <v>160</v>
      </c>
      <c r="E894" s="263" t="s">
        <v>1</v>
      </c>
      <c r="F894" s="264" t="s">
        <v>1041</v>
      </c>
      <c r="G894" s="262"/>
      <c r="H894" s="263" t="s">
        <v>1</v>
      </c>
      <c r="I894" s="265"/>
      <c r="J894" s="262"/>
      <c r="K894" s="262"/>
      <c r="L894" s="266"/>
      <c r="M894" s="267"/>
      <c r="N894" s="268"/>
      <c r="O894" s="268"/>
      <c r="P894" s="268"/>
      <c r="Q894" s="268"/>
      <c r="R894" s="268"/>
      <c r="S894" s="268"/>
      <c r="T894" s="269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70" t="s">
        <v>160</v>
      </c>
      <c r="AU894" s="270" t="s">
        <v>83</v>
      </c>
      <c r="AV894" s="15" t="s">
        <v>81</v>
      </c>
      <c r="AW894" s="15" t="s">
        <v>30</v>
      </c>
      <c r="AX894" s="15" t="s">
        <v>73</v>
      </c>
      <c r="AY894" s="270" t="s">
        <v>151</v>
      </c>
    </row>
    <row r="895" s="13" customFormat="1">
      <c r="A895" s="13"/>
      <c r="B895" s="239"/>
      <c r="C895" s="240"/>
      <c r="D895" s="234" t="s">
        <v>160</v>
      </c>
      <c r="E895" s="241" t="s">
        <v>1</v>
      </c>
      <c r="F895" s="242" t="s">
        <v>1042</v>
      </c>
      <c r="G895" s="240"/>
      <c r="H895" s="243">
        <v>1.0920000000000001</v>
      </c>
      <c r="I895" s="244"/>
      <c r="J895" s="240"/>
      <c r="K895" s="240"/>
      <c r="L895" s="245"/>
      <c r="M895" s="246"/>
      <c r="N895" s="247"/>
      <c r="O895" s="247"/>
      <c r="P895" s="247"/>
      <c r="Q895" s="247"/>
      <c r="R895" s="247"/>
      <c r="S895" s="247"/>
      <c r="T895" s="24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9" t="s">
        <v>160</v>
      </c>
      <c r="AU895" s="249" t="s">
        <v>83</v>
      </c>
      <c r="AV895" s="13" t="s">
        <v>83</v>
      </c>
      <c r="AW895" s="13" t="s">
        <v>30</v>
      </c>
      <c r="AX895" s="13" t="s">
        <v>73</v>
      </c>
      <c r="AY895" s="249" t="s">
        <v>151</v>
      </c>
    </row>
    <row r="896" s="14" customFormat="1">
      <c r="A896" s="14"/>
      <c r="B896" s="250"/>
      <c r="C896" s="251"/>
      <c r="D896" s="234" t="s">
        <v>160</v>
      </c>
      <c r="E896" s="252" t="s">
        <v>1</v>
      </c>
      <c r="F896" s="253" t="s">
        <v>162</v>
      </c>
      <c r="G896" s="251"/>
      <c r="H896" s="254">
        <v>1.0920000000000001</v>
      </c>
      <c r="I896" s="255"/>
      <c r="J896" s="251"/>
      <c r="K896" s="251"/>
      <c r="L896" s="256"/>
      <c r="M896" s="257"/>
      <c r="N896" s="258"/>
      <c r="O896" s="258"/>
      <c r="P896" s="258"/>
      <c r="Q896" s="258"/>
      <c r="R896" s="258"/>
      <c r="S896" s="258"/>
      <c r="T896" s="25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60" t="s">
        <v>160</v>
      </c>
      <c r="AU896" s="260" t="s">
        <v>83</v>
      </c>
      <c r="AV896" s="14" t="s">
        <v>157</v>
      </c>
      <c r="AW896" s="14" t="s">
        <v>30</v>
      </c>
      <c r="AX896" s="14" t="s">
        <v>81</v>
      </c>
      <c r="AY896" s="260" t="s">
        <v>151</v>
      </c>
    </row>
    <row r="897" s="2" customFormat="1" ht="21.75" customHeight="1">
      <c r="A897" s="38"/>
      <c r="B897" s="39"/>
      <c r="C897" s="220" t="s">
        <v>1043</v>
      </c>
      <c r="D897" s="220" t="s">
        <v>153</v>
      </c>
      <c r="E897" s="221" t="s">
        <v>1044</v>
      </c>
      <c r="F897" s="222" t="s">
        <v>1045</v>
      </c>
      <c r="G897" s="223" t="s">
        <v>156</v>
      </c>
      <c r="H897" s="224">
        <v>12.202</v>
      </c>
      <c r="I897" s="225"/>
      <c r="J897" s="226">
        <f>ROUND(I897*H897,2)</f>
        <v>0</v>
      </c>
      <c r="K897" s="227"/>
      <c r="L897" s="44"/>
      <c r="M897" s="228" t="s">
        <v>1</v>
      </c>
      <c r="N897" s="229" t="s">
        <v>40</v>
      </c>
      <c r="O897" s="92"/>
      <c r="P897" s="230">
        <f>O897*H897</f>
        <v>0</v>
      </c>
      <c r="Q897" s="230">
        <v>0</v>
      </c>
      <c r="R897" s="230">
        <f>Q897*H897</f>
        <v>0</v>
      </c>
      <c r="S897" s="230">
        <v>0.059999999999999998</v>
      </c>
      <c r="T897" s="231">
        <f>S897*H897</f>
        <v>0.73211999999999999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32" t="s">
        <v>157</v>
      </c>
      <c r="AT897" s="232" t="s">
        <v>153</v>
      </c>
      <c r="AU897" s="232" t="s">
        <v>83</v>
      </c>
      <c r="AY897" s="17" t="s">
        <v>151</v>
      </c>
      <c r="BE897" s="233">
        <f>IF(N897="základní",J897,0)</f>
        <v>0</v>
      </c>
      <c r="BF897" s="233">
        <f>IF(N897="snížená",J897,0)</f>
        <v>0</v>
      </c>
      <c r="BG897" s="233">
        <f>IF(N897="zákl. přenesená",J897,0)</f>
        <v>0</v>
      </c>
      <c r="BH897" s="233">
        <f>IF(N897="sníž. přenesená",J897,0)</f>
        <v>0</v>
      </c>
      <c r="BI897" s="233">
        <f>IF(N897="nulová",J897,0)</f>
        <v>0</v>
      </c>
      <c r="BJ897" s="17" t="s">
        <v>157</v>
      </c>
      <c r="BK897" s="233">
        <f>ROUND(I897*H897,2)</f>
        <v>0</v>
      </c>
      <c r="BL897" s="17" t="s">
        <v>157</v>
      </c>
      <c r="BM897" s="232" t="s">
        <v>1046</v>
      </c>
    </row>
    <row r="898" s="2" customFormat="1">
      <c r="A898" s="38"/>
      <c r="B898" s="39"/>
      <c r="C898" s="40"/>
      <c r="D898" s="234" t="s">
        <v>159</v>
      </c>
      <c r="E898" s="40"/>
      <c r="F898" s="235" t="s">
        <v>1045</v>
      </c>
      <c r="G898" s="40"/>
      <c r="H898" s="40"/>
      <c r="I898" s="236"/>
      <c r="J898" s="40"/>
      <c r="K898" s="40"/>
      <c r="L898" s="44"/>
      <c r="M898" s="237"/>
      <c r="N898" s="238"/>
      <c r="O898" s="92"/>
      <c r="P898" s="92"/>
      <c r="Q898" s="92"/>
      <c r="R898" s="92"/>
      <c r="S898" s="92"/>
      <c r="T898" s="93"/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T898" s="17" t="s">
        <v>159</v>
      </c>
      <c r="AU898" s="17" t="s">
        <v>83</v>
      </c>
    </row>
    <row r="899" s="15" customFormat="1">
      <c r="A899" s="15"/>
      <c r="B899" s="261"/>
      <c r="C899" s="262"/>
      <c r="D899" s="234" t="s">
        <v>160</v>
      </c>
      <c r="E899" s="263" t="s">
        <v>1</v>
      </c>
      <c r="F899" s="264" t="s">
        <v>1047</v>
      </c>
      <c r="G899" s="262"/>
      <c r="H899" s="263" t="s">
        <v>1</v>
      </c>
      <c r="I899" s="265"/>
      <c r="J899" s="262"/>
      <c r="K899" s="262"/>
      <c r="L899" s="266"/>
      <c r="M899" s="267"/>
      <c r="N899" s="268"/>
      <c r="O899" s="268"/>
      <c r="P899" s="268"/>
      <c r="Q899" s="268"/>
      <c r="R899" s="268"/>
      <c r="S899" s="268"/>
      <c r="T899" s="269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T899" s="270" t="s">
        <v>160</v>
      </c>
      <c r="AU899" s="270" t="s">
        <v>83</v>
      </c>
      <c r="AV899" s="15" t="s">
        <v>81</v>
      </c>
      <c r="AW899" s="15" t="s">
        <v>30</v>
      </c>
      <c r="AX899" s="15" t="s">
        <v>73</v>
      </c>
      <c r="AY899" s="270" t="s">
        <v>151</v>
      </c>
    </row>
    <row r="900" s="13" customFormat="1">
      <c r="A900" s="13"/>
      <c r="B900" s="239"/>
      <c r="C900" s="240"/>
      <c r="D900" s="234" t="s">
        <v>160</v>
      </c>
      <c r="E900" s="241" t="s">
        <v>1</v>
      </c>
      <c r="F900" s="242" t="s">
        <v>1048</v>
      </c>
      <c r="G900" s="240"/>
      <c r="H900" s="243">
        <v>5.7380000000000004</v>
      </c>
      <c r="I900" s="244"/>
      <c r="J900" s="240"/>
      <c r="K900" s="240"/>
      <c r="L900" s="245"/>
      <c r="M900" s="246"/>
      <c r="N900" s="247"/>
      <c r="O900" s="247"/>
      <c r="P900" s="247"/>
      <c r="Q900" s="247"/>
      <c r="R900" s="247"/>
      <c r="S900" s="247"/>
      <c r="T900" s="248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9" t="s">
        <v>160</v>
      </c>
      <c r="AU900" s="249" t="s">
        <v>83</v>
      </c>
      <c r="AV900" s="13" t="s">
        <v>83</v>
      </c>
      <c r="AW900" s="13" t="s">
        <v>30</v>
      </c>
      <c r="AX900" s="13" t="s">
        <v>73</v>
      </c>
      <c r="AY900" s="249" t="s">
        <v>151</v>
      </c>
    </row>
    <row r="901" s="13" customFormat="1">
      <c r="A901" s="13"/>
      <c r="B901" s="239"/>
      <c r="C901" s="240"/>
      <c r="D901" s="234" t="s">
        <v>160</v>
      </c>
      <c r="E901" s="241" t="s">
        <v>1</v>
      </c>
      <c r="F901" s="242" t="s">
        <v>1049</v>
      </c>
      <c r="G901" s="240"/>
      <c r="H901" s="243">
        <v>6.4640000000000004</v>
      </c>
      <c r="I901" s="244"/>
      <c r="J901" s="240"/>
      <c r="K901" s="240"/>
      <c r="L901" s="245"/>
      <c r="M901" s="246"/>
      <c r="N901" s="247"/>
      <c r="O901" s="247"/>
      <c r="P901" s="247"/>
      <c r="Q901" s="247"/>
      <c r="R901" s="247"/>
      <c r="S901" s="247"/>
      <c r="T901" s="24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9" t="s">
        <v>160</v>
      </c>
      <c r="AU901" s="249" t="s">
        <v>83</v>
      </c>
      <c r="AV901" s="13" t="s">
        <v>83</v>
      </c>
      <c r="AW901" s="13" t="s">
        <v>30</v>
      </c>
      <c r="AX901" s="13" t="s">
        <v>73</v>
      </c>
      <c r="AY901" s="249" t="s">
        <v>151</v>
      </c>
    </row>
    <row r="902" s="14" customFormat="1">
      <c r="A902" s="14"/>
      <c r="B902" s="250"/>
      <c r="C902" s="251"/>
      <c r="D902" s="234" t="s">
        <v>160</v>
      </c>
      <c r="E902" s="252" t="s">
        <v>1</v>
      </c>
      <c r="F902" s="253" t="s">
        <v>162</v>
      </c>
      <c r="G902" s="251"/>
      <c r="H902" s="254">
        <v>12.202000000000002</v>
      </c>
      <c r="I902" s="255"/>
      <c r="J902" s="251"/>
      <c r="K902" s="251"/>
      <c r="L902" s="256"/>
      <c r="M902" s="257"/>
      <c r="N902" s="258"/>
      <c r="O902" s="258"/>
      <c r="P902" s="258"/>
      <c r="Q902" s="258"/>
      <c r="R902" s="258"/>
      <c r="S902" s="258"/>
      <c r="T902" s="25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60" t="s">
        <v>160</v>
      </c>
      <c r="AU902" s="260" t="s">
        <v>83</v>
      </c>
      <c r="AV902" s="14" t="s">
        <v>157</v>
      </c>
      <c r="AW902" s="14" t="s">
        <v>30</v>
      </c>
      <c r="AX902" s="14" t="s">
        <v>81</v>
      </c>
      <c r="AY902" s="260" t="s">
        <v>151</v>
      </c>
    </row>
    <row r="903" s="2" customFormat="1" ht="24.15" customHeight="1">
      <c r="A903" s="38"/>
      <c r="B903" s="39"/>
      <c r="C903" s="220" t="s">
        <v>1050</v>
      </c>
      <c r="D903" s="220" t="s">
        <v>153</v>
      </c>
      <c r="E903" s="221" t="s">
        <v>1051</v>
      </c>
      <c r="F903" s="222" t="s">
        <v>1052</v>
      </c>
      <c r="G903" s="223" t="s">
        <v>156</v>
      </c>
      <c r="H903" s="224">
        <v>233.56</v>
      </c>
      <c r="I903" s="225"/>
      <c r="J903" s="226">
        <f>ROUND(I903*H903,2)</f>
        <v>0</v>
      </c>
      <c r="K903" s="227"/>
      <c r="L903" s="44"/>
      <c r="M903" s="228" t="s">
        <v>1</v>
      </c>
      <c r="N903" s="229" t="s">
        <v>40</v>
      </c>
      <c r="O903" s="92"/>
      <c r="P903" s="230">
        <f>O903*H903</f>
        <v>0</v>
      </c>
      <c r="Q903" s="230">
        <v>0</v>
      </c>
      <c r="R903" s="230">
        <f>Q903*H903</f>
        <v>0</v>
      </c>
      <c r="S903" s="230">
        <v>0</v>
      </c>
      <c r="T903" s="231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32" t="s">
        <v>157</v>
      </c>
      <c r="AT903" s="232" t="s">
        <v>153</v>
      </c>
      <c r="AU903" s="232" t="s">
        <v>83</v>
      </c>
      <c r="AY903" s="17" t="s">
        <v>151</v>
      </c>
      <c r="BE903" s="233">
        <f>IF(N903="základní",J903,0)</f>
        <v>0</v>
      </c>
      <c r="BF903" s="233">
        <f>IF(N903="snížená",J903,0)</f>
        <v>0</v>
      </c>
      <c r="BG903" s="233">
        <f>IF(N903="zákl. přenesená",J903,0)</f>
        <v>0</v>
      </c>
      <c r="BH903" s="233">
        <f>IF(N903="sníž. přenesená",J903,0)</f>
        <v>0</v>
      </c>
      <c r="BI903" s="233">
        <f>IF(N903="nulová",J903,0)</f>
        <v>0</v>
      </c>
      <c r="BJ903" s="17" t="s">
        <v>157</v>
      </c>
      <c r="BK903" s="233">
        <f>ROUND(I903*H903,2)</f>
        <v>0</v>
      </c>
      <c r="BL903" s="17" t="s">
        <v>157</v>
      </c>
      <c r="BM903" s="232" t="s">
        <v>1053</v>
      </c>
    </row>
    <row r="904" s="2" customFormat="1">
      <c r="A904" s="38"/>
      <c r="B904" s="39"/>
      <c r="C904" s="40"/>
      <c r="D904" s="234" t="s">
        <v>159</v>
      </c>
      <c r="E904" s="40"/>
      <c r="F904" s="235" t="s">
        <v>1052</v>
      </c>
      <c r="G904" s="40"/>
      <c r="H904" s="40"/>
      <c r="I904" s="236"/>
      <c r="J904" s="40"/>
      <c r="K904" s="40"/>
      <c r="L904" s="44"/>
      <c r="M904" s="237"/>
      <c r="N904" s="238"/>
      <c r="O904" s="92"/>
      <c r="P904" s="92"/>
      <c r="Q904" s="92"/>
      <c r="R904" s="92"/>
      <c r="S904" s="92"/>
      <c r="T904" s="93"/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T904" s="17" t="s">
        <v>159</v>
      </c>
      <c r="AU904" s="17" t="s">
        <v>83</v>
      </c>
    </row>
    <row r="905" s="15" customFormat="1">
      <c r="A905" s="15"/>
      <c r="B905" s="261"/>
      <c r="C905" s="262"/>
      <c r="D905" s="234" t="s">
        <v>160</v>
      </c>
      <c r="E905" s="263" t="s">
        <v>1</v>
      </c>
      <c r="F905" s="264" t="s">
        <v>1054</v>
      </c>
      <c r="G905" s="262"/>
      <c r="H905" s="263" t="s">
        <v>1</v>
      </c>
      <c r="I905" s="265"/>
      <c r="J905" s="262"/>
      <c r="K905" s="262"/>
      <c r="L905" s="266"/>
      <c r="M905" s="267"/>
      <c r="N905" s="268"/>
      <c r="O905" s="268"/>
      <c r="P905" s="268"/>
      <c r="Q905" s="268"/>
      <c r="R905" s="268"/>
      <c r="S905" s="268"/>
      <c r="T905" s="269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70" t="s">
        <v>160</v>
      </c>
      <c r="AU905" s="270" t="s">
        <v>83</v>
      </c>
      <c r="AV905" s="15" t="s">
        <v>81</v>
      </c>
      <c r="AW905" s="15" t="s">
        <v>30</v>
      </c>
      <c r="AX905" s="15" t="s">
        <v>73</v>
      </c>
      <c r="AY905" s="270" t="s">
        <v>151</v>
      </c>
    </row>
    <row r="906" s="13" customFormat="1">
      <c r="A906" s="13"/>
      <c r="B906" s="239"/>
      <c r="C906" s="240"/>
      <c r="D906" s="234" t="s">
        <v>160</v>
      </c>
      <c r="E906" s="241" t="s">
        <v>1</v>
      </c>
      <c r="F906" s="242" t="s">
        <v>622</v>
      </c>
      <c r="G906" s="240"/>
      <c r="H906" s="243">
        <v>187.35499999999999</v>
      </c>
      <c r="I906" s="244"/>
      <c r="J906" s="240"/>
      <c r="K906" s="240"/>
      <c r="L906" s="245"/>
      <c r="M906" s="246"/>
      <c r="N906" s="247"/>
      <c r="O906" s="247"/>
      <c r="P906" s="247"/>
      <c r="Q906" s="247"/>
      <c r="R906" s="247"/>
      <c r="S906" s="247"/>
      <c r="T906" s="24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9" t="s">
        <v>160</v>
      </c>
      <c r="AU906" s="249" t="s">
        <v>83</v>
      </c>
      <c r="AV906" s="13" t="s">
        <v>83</v>
      </c>
      <c r="AW906" s="13" t="s">
        <v>30</v>
      </c>
      <c r="AX906" s="13" t="s">
        <v>73</v>
      </c>
      <c r="AY906" s="249" t="s">
        <v>151</v>
      </c>
    </row>
    <row r="907" s="13" customFormat="1">
      <c r="A907" s="13"/>
      <c r="B907" s="239"/>
      <c r="C907" s="240"/>
      <c r="D907" s="234" t="s">
        <v>160</v>
      </c>
      <c r="E907" s="241" t="s">
        <v>1</v>
      </c>
      <c r="F907" s="242" t="s">
        <v>623</v>
      </c>
      <c r="G907" s="240"/>
      <c r="H907" s="243">
        <v>21.585000000000001</v>
      </c>
      <c r="I907" s="244"/>
      <c r="J907" s="240"/>
      <c r="K907" s="240"/>
      <c r="L907" s="245"/>
      <c r="M907" s="246"/>
      <c r="N907" s="247"/>
      <c r="O907" s="247"/>
      <c r="P907" s="247"/>
      <c r="Q907" s="247"/>
      <c r="R907" s="247"/>
      <c r="S907" s="247"/>
      <c r="T907" s="24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9" t="s">
        <v>160</v>
      </c>
      <c r="AU907" s="249" t="s">
        <v>83</v>
      </c>
      <c r="AV907" s="13" t="s">
        <v>83</v>
      </c>
      <c r="AW907" s="13" t="s">
        <v>30</v>
      </c>
      <c r="AX907" s="13" t="s">
        <v>73</v>
      </c>
      <c r="AY907" s="249" t="s">
        <v>151</v>
      </c>
    </row>
    <row r="908" s="13" customFormat="1">
      <c r="A908" s="13"/>
      <c r="B908" s="239"/>
      <c r="C908" s="240"/>
      <c r="D908" s="234" t="s">
        <v>160</v>
      </c>
      <c r="E908" s="241" t="s">
        <v>1</v>
      </c>
      <c r="F908" s="242" t="s">
        <v>624</v>
      </c>
      <c r="G908" s="240"/>
      <c r="H908" s="243">
        <v>4.4640000000000004</v>
      </c>
      <c r="I908" s="244"/>
      <c r="J908" s="240"/>
      <c r="K908" s="240"/>
      <c r="L908" s="245"/>
      <c r="M908" s="246"/>
      <c r="N908" s="247"/>
      <c r="O908" s="247"/>
      <c r="P908" s="247"/>
      <c r="Q908" s="247"/>
      <c r="R908" s="247"/>
      <c r="S908" s="247"/>
      <c r="T908" s="24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9" t="s">
        <v>160</v>
      </c>
      <c r="AU908" s="249" t="s">
        <v>83</v>
      </c>
      <c r="AV908" s="13" t="s">
        <v>83</v>
      </c>
      <c r="AW908" s="13" t="s">
        <v>30</v>
      </c>
      <c r="AX908" s="13" t="s">
        <v>73</v>
      </c>
      <c r="AY908" s="249" t="s">
        <v>151</v>
      </c>
    </row>
    <row r="909" s="15" customFormat="1">
      <c r="A909" s="15"/>
      <c r="B909" s="261"/>
      <c r="C909" s="262"/>
      <c r="D909" s="234" t="s">
        <v>160</v>
      </c>
      <c r="E909" s="263" t="s">
        <v>1</v>
      </c>
      <c r="F909" s="264" t="s">
        <v>556</v>
      </c>
      <c r="G909" s="262"/>
      <c r="H909" s="263" t="s">
        <v>1</v>
      </c>
      <c r="I909" s="265"/>
      <c r="J909" s="262"/>
      <c r="K909" s="262"/>
      <c r="L909" s="266"/>
      <c r="M909" s="267"/>
      <c r="N909" s="268"/>
      <c r="O909" s="268"/>
      <c r="P909" s="268"/>
      <c r="Q909" s="268"/>
      <c r="R909" s="268"/>
      <c r="S909" s="268"/>
      <c r="T909" s="269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70" t="s">
        <v>160</v>
      </c>
      <c r="AU909" s="270" t="s">
        <v>83</v>
      </c>
      <c r="AV909" s="15" t="s">
        <v>81</v>
      </c>
      <c r="AW909" s="15" t="s">
        <v>30</v>
      </c>
      <c r="AX909" s="15" t="s">
        <v>73</v>
      </c>
      <c r="AY909" s="270" t="s">
        <v>151</v>
      </c>
    </row>
    <row r="910" s="13" customFormat="1">
      <c r="A910" s="13"/>
      <c r="B910" s="239"/>
      <c r="C910" s="240"/>
      <c r="D910" s="234" t="s">
        <v>160</v>
      </c>
      <c r="E910" s="241" t="s">
        <v>1</v>
      </c>
      <c r="F910" s="242" t="s">
        <v>626</v>
      </c>
      <c r="G910" s="240"/>
      <c r="H910" s="243">
        <v>4.2919999999999998</v>
      </c>
      <c r="I910" s="244"/>
      <c r="J910" s="240"/>
      <c r="K910" s="240"/>
      <c r="L910" s="245"/>
      <c r="M910" s="246"/>
      <c r="N910" s="247"/>
      <c r="O910" s="247"/>
      <c r="P910" s="247"/>
      <c r="Q910" s="247"/>
      <c r="R910" s="247"/>
      <c r="S910" s="247"/>
      <c r="T910" s="24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9" t="s">
        <v>160</v>
      </c>
      <c r="AU910" s="249" t="s">
        <v>83</v>
      </c>
      <c r="AV910" s="13" t="s">
        <v>83</v>
      </c>
      <c r="AW910" s="13" t="s">
        <v>30</v>
      </c>
      <c r="AX910" s="13" t="s">
        <v>73</v>
      </c>
      <c r="AY910" s="249" t="s">
        <v>151</v>
      </c>
    </row>
    <row r="911" s="15" customFormat="1">
      <c r="A911" s="15"/>
      <c r="B911" s="261"/>
      <c r="C911" s="262"/>
      <c r="D911" s="234" t="s">
        <v>160</v>
      </c>
      <c r="E911" s="263" t="s">
        <v>1</v>
      </c>
      <c r="F911" s="264" t="s">
        <v>635</v>
      </c>
      <c r="G911" s="262"/>
      <c r="H911" s="263" t="s">
        <v>1</v>
      </c>
      <c r="I911" s="265"/>
      <c r="J911" s="262"/>
      <c r="K911" s="262"/>
      <c r="L911" s="266"/>
      <c r="M911" s="267"/>
      <c r="N911" s="268"/>
      <c r="O911" s="268"/>
      <c r="P911" s="268"/>
      <c r="Q911" s="268"/>
      <c r="R911" s="268"/>
      <c r="S911" s="268"/>
      <c r="T911" s="269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70" t="s">
        <v>160</v>
      </c>
      <c r="AU911" s="270" t="s">
        <v>83</v>
      </c>
      <c r="AV911" s="15" t="s">
        <v>81</v>
      </c>
      <c r="AW911" s="15" t="s">
        <v>30</v>
      </c>
      <c r="AX911" s="15" t="s">
        <v>73</v>
      </c>
      <c r="AY911" s="270" t="s">
        <v>151</v>
      </c>
    </row>
    <row r="912" s="13" customFormat="1">
      <c r="A912" s="13"/>
      <c r="B912" s="239"/>
      <c r="C912" s="240"/>
      <c r="D912" s="234" t="s">
        <v>160</v>
      </c>
      <c r="E912" s="241" t="s">
        <v>1</v>
      </c>
      <c r="F912" s="242" t="s">
        <v>1055</v>
      </c>
      <c r="G912" s="240"/>
      <c r="H912" s="243">
        <v>15.864000000000001</v>
      </c>
      <c r="I912" s="244"/>
      <c r="J912" s="240"/>
      <c r="K912" s="240"/>
      <c r="L912" s="245"/>
      <c r="M912" s="246"/>
      <c r="N912" s="247"/>
      <c r="O912" s="247"/>
      <c r="P912" s="247"/>
      <c r="Q912" s="247"/>
      <c r="R912" s="247"/>
      <c r="S912" s="247"/>
      <c r="T912" s="24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9" t="s">
        <v>160</v>
      </c>
      <c r="AU912" s="249" t="s">
        <v>83</v>
      </c>
      <c r="AV912" s="13" t="s">
        <v>83</v>
      </c>
      <c r="AW912" s="13" t="s">
        <v>30</v>
      </c>
      <c r="AX912" s="13" t="s">
        <v>73</v>
      </c>
      <c r="AY912" s="249" t="s">
        <v>151</v>
      </c>
    </row>
    <row r="913" s="14" customFormat="1">
      <c r="A913" s="14"/>
      <c r="B913" s="250"/>
      <c r="C913" s="251"/>
      <c r="D913" s="234" t="s">
        <v>160</v>
      </c>
      <c r="E913" s="252" t="s">
        <v>1</v>
      </c>
      <c r="F913" s="253" t="s">
        <v>162</v>
      </c>
      <c r="G913" s="251"/>
      <c r="H913" s="254">
        <v>233.56</v>
      </c>
      <c r="I913" s="255"/>
      <c r="J913" s="251"/>
      <c r="K913" s="251"/>
      <c r="L913" s="256"/>
      <c r="M913" s="257"/>
      <c r="N913" s="258"/>
      <c r="O913" s="258"/>
      <c r="P913" s="258"/>
      <c r="Q913" s="258"/>
      <c r="R913" s="258"/>
      <c r="S913" s="258"/>
      <c r="T913" s="25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60" t="s">
        <v>160</v>
      </c>
      <c r="AU913" s="260" t="s">
        <v>83</v>
      </c>
      <c r="AV913" s="14" t="s">
        <v>157</v>
      </c>
      <c r="AW913" s="14" t="s">
        <v>30</v>
      </c>
      <c r="AX913" s="14" t="s">
        <v>81</v>
      </c>
      <c r="AY913" s="260" t="s">
        <v>151</v>
      </c>
    </row>
    <row r="914" s="2" customFormat="1" ht="24.15" customHeight="1">
      <c r="A914" s="38"/>
      <c r="B914" s="39"/>
      <c r="C914" s="220" t="s">
        <v>1056</v>
      </c>
      <c r="D914" s="220" t="s">
        <v>153</v>
      </c>
      <c r="E914" s="221" t="s">
        <v>1057</v>
      </c>
      <c r="F914" s="222" t="s">
        <v>1058</v>
      </c>
      <c r="G914" s="223" t="s">
        <v>156</v>
      </c>
      <c r="H914" s="224">
        <v>15.864000000000001</v>
      </c>
      <c r="I914" s="225"/>
      <c r="J914" s="226">
        <f>ROUND(I914*H914,2)</f>
        <v>0</v>
      </c>
      <c r="K914" s="227"/>
      <c r="L914" s="44"/>
      <c r="M914" s="228" t="s">
        <v>1</v>
      </c>
      <c r="N914" s="229" t="s">
        <v>40</v>
      </c>
      <c r="O914" s="92"/>
      <c r="P914" s="230">
        <f>O914*H914</f>
        <v>0</v>
      </c>
      <c r="Q914" s="230">
        <v>0.048000000000000001</v>
      </c>
      <c r="R914" s="230">
        <f>Q914*H914</f>
        <v>0.76147200000000004</v>
      </c>
      <c r="S914" s="230">
        <v>0.048000000000000001</v>
      </c>
      <c r="T914" s="231">
        <f>S914*H914</f>
        <v>0.76147200000000004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32" t="s">
        <v>157</v>
      </c>
      <c r="AT914" s="232" t="s">
        <v>153</v>
      </c>
      <c r="AU914" s="232" t="s">
        <v>83</v>
      </c>
      <c r="AY914" s="17" t="s">
        <v>151</v>
      </c>
      <c r="BE914" s="233">
        <f>IF(N914="základní",J914,0)</f>
        <v>0</v>
      </c>
      <c r="BF914" s="233">
        <f>IF(N914="snížená",J914,0)</f>
        <v>0</v>
      </c>
      <c r="BG914" s="233">
        <f>IF(N914="zákl. přenesená",J914,0)</f>
        <v>0</v>
      </c>
      <c r="BH914" s="233">
        <f>IF(N914="sníž. přenesená",J914,0)</f>
        <v>0</v>
      </c>
      <c r="BI914" s="233">
        <f>IF(N914="nulová",J914,0)</f>
        <v>0</v>
      </c>
      <c r="BJ914" s="17" t="s">
        <v>157</v>
      </c>
      <c r="BK914" s="233">
        <f>ROUND(I914*H914,2)</f>
        <v>0</v>
      </c>
      <c r="BL914" s="17" t="s">
        <v>157</v>
      </c>
      <c r="BM914" s="232" t="s">
        <v>1059</v>
      </c>
    </row>
    <row r="915" s="2" customFormat="1">
      <c r="A915" s="38"/>
      <c r="B915" s="39"/>
      <c r="C915" s="40"/>
      <c r="D915" s="234" t="s">
        <v>159</v>
      </c>
      <c r="E915" s="40"/>
      <c r="F915" s="235" t="s">
        <v>1058</v>
      </c>
      <c r="G915" s="40"/>
      <c r="H915" s="40"/>
      <c r="I915" s="236"/>
      <c r="J915" s="40"/>
      <c r="K915" s="40"/>
      <c r="L915" s="44"/>
      <c r="M915" s="237"/>
      <c r="N915" s="238"/>
      <c r="O915" s="92"/>
      <c r="P915" s="92"/>
      <c r="Q915" s="92"/>
      <c r="R915" s="92"/>
      <c r="S915" s="92"/>
      <c r="T915" s="93"/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  <c r="AE915" s="38"/>
      <c r="AT915" s="17" t="s">
        <v>159</v>
      </c>
      <c r="AU915" s="17" t="s">
        <v>83</v>
      </c>
    </row>
    <row r="916" s="15" customFormat="1">
      <c r="A916" s="15"/>
      <c r="B916" s="261"/>
      <c r="C916" s="262"/>
      <c r="D916" s="234" t="s">
        <v>160</v>
      </c>
      <c r="E916" s="263" t="s">
        <v>1</v>
      </c>
      <c r="F916" s="264" t="s">
        <v>1060</v>
      </c>
      <c r="G916" s="262"/>
      <c r="H916" s="263" t="s">
        <v>1</v>
      </c>
      <c r="I916" s="265"/>
      <c r="J916" s="262"/>
      <c r="K916" s="262"/>
      <c r="L916" s="266"/>
      <c r="M916" s="267"/>
      <c r="N916" s="268"/>
      <c r="O916" s="268"/>
      <c r="P916" s="268"/>
      <c r="Q916" s="268"/>
      <c r="R916" s="268"/>
      <c r="S916" s="268"/>
      <c r="T916" s="269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70" t="s">
        <v>160</v>
      </c>
      <c r="AU916" s="270" t="s">
        <v>83</v>
      </c>
      <c r="AV916" s="15" t="s">
        <v>81</v>
      </c>
      <c r="AW916" s="15" t="s">
        <v>30</v>
      </c>
      <c r="AX916" s="15" t="s">
        <v>73</v>
      </c>
      <c r="AY916" s="270" t="s">
        <v>151</v>
      </c>
    </row>
    <row r="917" s="13" customFormat="1">
      <c r="A917" s="13"/>
      <c r="B917" s="239"/>
      <c r="C917" s="240"/>
      <c r="D917" s="234" t="s">
        <v>160</v>
      </c>
      <c r="E917" s="241" t="s">
        <v>1</v>
      </c>
      <c r="F917" s="242" t="s">
        <v>1061</v>
      </c>
      <c r="G917" s="240"/>
      <c r="H917" s="243">
        <v>15.864000000000001</v>
      </c>
      <c r="I917" s="244"/>
      <c r="J917" s="240"/>
      <c r="K917" s="240"/>
      <c r="L917" s="245"/>
      <c r="M917" s="246"/>
      <c r="N917" s="247"/>
      <c r="O917" s="247"/>
      <c r="P917" s="247"/>
      <c r="Q917" s="247"/>
      <c r="R917" s="247"/>
      <c r="S917" s="247"/>
      <c r="T917" s="24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9" t="s">
        <v>160</v>
      </c>
      <c r="AU917" s="249" t="s">
        <v>83</v>
      </c>
      <c r="AV917" s="13" t="s">
        <v>83</v>
      </c>
      <c r="AW917" s="13" t="s">
        <v>30</v>
      </c>
      <c r="AX917" s="13" t="s">
        <v>81</v>
      </c>
      <c r="AY917" s="249" t="s">
        <v>151</v>
      </c>
    </row>
    <row r="918" s="2" customFormat="1" ht="24.15" customHeight="1">
      <c r="A918" s="38"/>
      <c r="B918" s="39"/>
      <c r="C918" s="220" t="s">
        <v>1062</v>
      </c>
      <c r="D918" s="220" t="s">
        <v>153</v>
      </c>
      <c r="E918" s="221" t="s">
        <v>1063</v>
      </c>
      <c r="F918" s="222" t="s">
        <v>1064</v>
      </c>
      <c r="G918" s="223" t="s">
        <v>156</v>
      </c>
      <c r="H918" s="224">
        <v>3.173</v>
      </c>
      <c r="I918" s="225"/>
      <c r="J918" s="226">
        <f>ROUND(I918*H918,2)</f>
        <v>0</v>
      </c>
      <c r="K918" s="227"/>
      <c r="L918" s="44"/>
      <c r="M918" s="228" t="s">
        <v>1</v>
      </c>
      <c r="N918" s="229" t="s">
        <v>40</v>
      </c>
      <c r="O918" s="92"/>
      <c r="P918" s="230">
        <f>O918*H918</f>
        <v>0</v>
      </c>
      <c r="Q918" s="230">
        <v>0</v>
      </c>
      <c r="R918" s="230">
        <f>Q918*H918</f>
        <v>0</v>
      </c>
      <c r="S918" s="230">
        <v>0</v>
      </c>
      <c r="T918" s="231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232" t="s">
        <v>157</v>
      </c>
      <c r="AT918" s="232" t="s">
        <v>153</v>
      </c>
      <c r="AU918" s="232" t="s">
        <v>83</v>
      </c>
      <c r="AY918" s="17" t="s">
        <v>151</v>
      </c>
      <c r="BE918" s="233">
        <f>IF(N918="základní",J918,0)</f>
        <v>0</v>
      </c>
      <c r="BF918" s="233">
        <f>IF(N918="snížená",J918,0)</f>
        <v>0</v>
      </c>
      <c r="BG918" s="233">
        <f>IF(N918="zákl. přenesená",J918,0)</f>
        <v>0</v>
      </c>
      <c r="BH918" s="233">
        <f>IF(N918="sníž. přenesená",J918,0)</f>
        <v>0</v>
      </c>
      <c r="BI918" s="233">
        <f>IF(N918="nulová",J918,0)</f>
        <v>0</v>
      </c>
      <c r="BJ918" s="17" t="s">
        <v>157</v>
      </c>
      <c r="BK918" s="233">
        <f>ROUND(I918*H918,2)</f>
        <v>0</v>
      </c>
      <c r="BL918" s="17" t="s">
        <v>157</v>
      </c>
      <c r="BM918" s="232" t="s">
        <v>1065</v>
      </c>
    </row>
    <row r="919" s="2" customFormat="1">
      <c r="A919" s="38"/>
      <c r="B919" s="39"/>
      <c r="C919" s="40"/>
      <c r="D919" s="234" t="s">
        <v>159</v>
      </c>
      <c r="E919" s="40"/>
      <c r="F919" s="235" t="s">
        <v>1064</v>
      </c>
      <c r="G919" s="40"/>
      <c r="H919" s="40"/>
      <c r="I919" s="236"/>
      <c r="J919" s="40"/>
      <c r="K919" s="40"/>
      <c r="L919" s="44"/>
      <c r="M919" s="237"/>
      <c r="N919" s="238"/>
      <c r="O919" s="92"/>
      <c r="P919" s="92"/>
      <c r="Q919" s="92"/>
      <c r="R919" s="92"/>
      <c r="S919" s="92"/>
      <c r="T919" s="93"/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T919" s="17" t="s">
        <v>159</v>
      </c>
      <c r="AU919" s="17" t="s">
        <v>83</v>
      </c>
    </row>
    <row r="920" s="13" customFormat="1">
      <c r="A920" s="13"/>
      <c r="B920" s="239"/>
      <c r="C920" s="240"/>
      <c r="D920" s="234" t="s">
        <v>160</v>
      </c>
      <c r="E920" s="241" t="s">
        <v>1</v>
      </c>
      <c r="F920" s="242" t="s">
        <v>1066</v>
      </c>
      <c r="G920" s="240"/>
      <c r="H920" s="243">
        <v>3.173</v>
      </c>
      <c r="I920" s="244"/>
      <c r="J920" s="240"/>
      <c r="K920" s="240"/>
      <c r="L920" s="245"/>
      <c r="M920" s="246"/>
      <c r="N920" s="247"/>
      <c r="O920" s="247"/>
      <c r="P920" s="247"/>
      <c r="Q920" s="247"/>
      <c r="R920" s="247"/>
      <c r="S920" s="247"/>
      <c r="T920" s="248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9" t="s">
        <v>160</v>
      </c>
      <c r="AU920" s="249" t="s">
        <v>83</v>
      </c>
      <c r="AV920" s="13" t="s">
        <v>83</v>
      </c>
      <c r="AW920" s="13" t="s">
        <v>30</v>
      </c>
      <c r="AX920" s="13" t="s">
        <v>73</v>
      </c>
      <c r="AY920" s="249" t="s">
        <v>151</v>
      </c>
    </row>
    <row r="921" s="14" customFormat="1">
      <c r="A921" s="14"/>
      <c r="B921" s="250"/>
      <c r="C921" s="251"/>
      <c r="D921" s="234" t="s">
        <v>160</v>
      </c>
      <c r="E921" s="252" t="s">
        <v>1</v>
      </c>
      <c r="F921" s="253" t="s">
        <v>162</v>
      </c>
      <c r="G921" s="251"/>
      <c r="H921" s="254">
        <v>3.173</v>
      </c>
      <c r="I921" s="255"/>
      <c r="J921" s="251"/>
      <c r="K921" s="251"/>
      <c r="L921" s="256"/>
      <c r="M921" s="257"/>
      <c r="N921" s="258"/>
      <c r="O921" s="258"/>
      <c r="P921" s="258"/>
      <c r="Q921" s="258"/>
      <c r="R921" s="258"/>
      <c r="S921" s="258"/>
      <c r="T921" s="259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60" t="s">
        <v>160</v>
      </c>
      <c r="AU921" s="260" t="s">
        <v>83</v>
      </c>
      <c r="AV921" s="14" t="s">
        <v>157</v>
      </c>
      <c r="AW921" s="14" t="s">
        <v>30</v>
      </c>
      <c r="AX921" s="14" t="s">
        <v>81</v>
      </c>
      <c r="AY921" s="260" t="s">
        <v>151</v>
      </c>
    </row>
    <row r="922" s="2" customFormat="1" ht="24.15" customHeight="1">
      <c r="A922" s="38"/>
      <c r="B922" s="39"/>
      <c r="C922" s="220" t="s">
        <v>1067</v>
      </c>
      <c r="D922" s="220" t="s">
        <v>153</v>
      </c>
      <c r="E922" s="221" t="s">
        <v>1068</v>
      </c>
      <c r="F922" s="222" t="s">
        <v>1069</v>
      </c>
      <c r="G922" s="223" t="s">
        <v>156</v>
      </c>
      <c r="H922" s="224">
        <v>3.173</v>
      </c>
      <c r="I922" s="225"/>
      <c r="J922" s="226">
        <f>ROUND(I922*H922,2)</f>
        <v>0</v>
      </c>
      <c r="K922" s="227"/>
      <c r="L922" s="44"/>
      <c r="M922" s="228" t="s">
        <v>1</v>
      </c>
      <c r="N922" s="229" t="s">
        <v>40</v>
      </c>
      <c r="O922" s="92"/>
      <c r="P922" s="230">
        <f>O922*H922</f>
        <v>0</v>
      </c>
      <c r="Q922" s="230">
        <v>0</v>
      </c>
      <c r="R922" s="230">
        <f>Q922*H922</f>
        <v>0</v>
      </c>
      <c r="S922" s="230">
        <v>0</v>
      </c>
      <c r="T922" s="231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32" t="s">
        <v>157</v>
      </c>
      <c r="AT922" s="232" t="s">
        <v>153</v>
      </c>
      <c r="AU922" s="232" t="s">
        <v>83</v>
      </c>
      <c r="AY922" s="17" t="s">
        <v>151</v>
      </c>
      <c r="BE922" s="233">
        <f>IF(N922="základní",J922,0)</f>
        <v>0</v>
      </c>
      <c r="BF922" s="233">
        <f>IF(N922="snížená",J922,0)</f>
        <v>0</v>
      </c>
      <c r="BG922" s="233">
        <f>IF(N922="zákl. přenesená",J922,0)</f>
        <v>0</v>
      </c>
      <c r="BH922" s="233">
        <f>IF(N922="sníž. přenesená",J922,0)</f>
        <v>0</v>
      </c>
      <c r="BI922" s="233">
        <f>IF(N922="nulová",J922,0)</f>
        <v>0</v>
      </c>
      <c r="BJ922" s="17" t="s">
        <v>157</v>
      </c>
      <c r="BK922" s="233">
        <f>ROUND(I922*H922,2)</f>
        <v>0</v>
      </c>
      <c r="BL922" s="17" t="s">
        <v>157</v>
      </c>
      <c r="BM922" s="232" t="s">
        <v>1070</v>
      </c>
    </row>
    <row r="923" s="2" customFormat="1">
      <c r="A923" s="38"/>
      <c r="B923" s="39"/>
      <c r="C923" s="40"/>
      <c r="D923" s="234" t="s">
        <v>159</v>
      </c>
      <c r="E923" s="40"/>
      <c r="F923" s="235" t="s">
        <v>1069</v>
      </c>
      <c r="G923" s="40"/>
      <c r="H923" s="40"/>
      <c r="I923" s="236"/>
      <c r="J923" s="40"/>
      <c r="K923" s="40"/>
      <c r="L923" s="44"/>
      <c r="M923" s="237"/>
      <c r="N923" s="238"/>
      <c r="O923" s="92"/>
      <c r="P923" s="92"/>
      <c r="Q923" s="92"/>
      <c r="R923" s="92"/>
      <c r="S923" s="92"/>
      <c r="T923" s="93"/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T923" s="17" t="s">
        <v>159</v>
      </c>
      <c r="AU923" s="17" t="s">
        <v>83</v>
      </c>
    </row>
    <row r="924" s="2" customFormat="1" ht="24.15" customHeight="1">
      <c r="A924" s="38"/>
      <c r="B924" s="39"/>
      <c r="C924" s="220" t="s">
        <v>1071</v>
      </c>
      <c r="D924" s="220" t="s">
        <v>153</v>
      </c>
      <c r="E924" s="221" t="s">
        <v>1072</v>
      </c>
      <c r="F924" s="222" t="s">
        <v>1073</v>
      </c>
      <c r="G924" s="223" t="s">
        <v>156</v>
      </c>
      <c r="H924" s="224">
        <v>15.864000000000001</v>
      </c>
      <c r="I924" s="225"/>
      <c r="J924" s="226">
        <f>ROUND(I924*H924,2)</f>
        <v>0</v>
      </c>
      <c r="K924" s="227"/>
      <c r="L924" s="44"/>
      <c r="M924" s="228" t="s">
        <v>1</v>
      </c>
      <c r="N924" s="229" t="s">
        <v>40</v>
      </c>
      <c r="O924" s="92"/>
      <c r="P924" s="230">
        <f>O924*H924</f>
        <v>0</v>
      </c>
      <c r="Q924" s="230">
        <v>0.01162</v>
      </c>
      <c r="R924" s="230">
        <f>Q924*H924</f>
        <v>0.18433968000000001</v>
      </c>
      <c r="S924" s="230">
        <v>0</v>
      </c>
      <c r="T924" s="231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32" t="s">
        <v>157</v>
      </c>
      <c r="AT924" s="232" t="s">
        <v>153</v>
      </c>
      <c r="AU924" s="232" t="s">
        <v>83</v>
      </c>
      <c r="AY924" s="17" t="s">
        <v>151</v>
      </c>
      <c r="BE924" s="233">
        <f>IF(N924="základní",J924,0)</f>
        <v>0</v>
      </c>
      <c r="BF924" s="233">
        <f>IF(N924="snížená",J924,0)</f>
        <v>0</v>
      </c>
      <c r="BG924" s="233">
        <f>IF(N924="zákl. přenesená",J924,0)</f>
        <v>0</v>
      </c>
      <c r="BH924" s="233">
        <f>IF(N924="sníž. přenesená",J924,0)</f>
        <v>0</v>
      </c>
      <c r="BI924" s="233">
        <f>IF(N924="nulová",J924,0)</f>
        <v>0</v>
      </c>
      <c r="BJ924" s="17" t="s">
        <v>157</v>
      </c>
      <c r="BK924" s="233">
        <f>ROUND(I924*H924,2)</f>
        <v>0</v>
      </c>
      <c r="BL924" s="17" t="s">
        <v>157</v>
      </c>
      <c r="BM924" s="232" t="s">
        <v>1074</v>
      </c>
    </row>
    <row r="925" s="2" customFormat="1">
      <c r="A925" s="38"/>
      <c r="B925" s="39"/>
      <c r="C925" s="40"/>
      <c r="D925" s="234" t="s">
        <v>159</v>
      </c>
      <c r="E925" s="40"/>
      <c r="F925" s="235" t="s">
        <v>1073</v>
      </c>
      <c r="G925" s="40"/>
      <c r="H925" s="40"/>
      <c r="I925" s="236"/>
      <c r="J925" s="40"/>
      <c r="K925" s="40"/>
      <c r="L925" s="44"/>
      <c r="M925" s="237"/>
      <c r="N925" s="238"/>
      <c r="O925" s="92"/>
      <c r="P925" s="92"/>
      <c r="Q925" s="92"/>
      <c r="R925" s="92"/>
      <c r="S925" s="92"/>
      <c r="T925" s="93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T925" s="17" t="s">
        <v>159</v>
      </c>
      <c r="AU925" s="17" t="s">
        <v>83</v>
      </c>
    </row>
    <row r="926" s="15" customFormat="1">
      <c r="A926" s="15"/>
      <c r="B926" s="261"/>
      <c r="C926" s="262"/>
      <c r="D926" s="234" t="s">
        <v>160</v>
      </c>
      <c r="E926" s="263" t="s">
        <v>1</v>
      </c>
      <c r="F926" s="264" t="s">
        <v>635</v>
      </c>
      <c r="G926" s="262"/>
      <c r="H926" s="263" t="s">
        <v>1</v>
      </c>
      <c r="I926" s="265"/>
      <c r="J926" s="262"/>
      <c r="K926" s="262"/>
      <c r="L926" s="266"/>
      <c r="M926" s="267"/>
      <c r="N926" s="268"/>
      <c r="O926" s="268"/>
      <c r="P926" s="268"/>
      <c r="Q926" s="268"/>
      <c r="R926" s="268"/>
      <c r="S926" s="268"/>
      <c r="T926" s="269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70" t="s">
        <v>160</v>
      </c>
      <c r="AU926" s="270" t="s">
        <v>83</v>
      </c>
      <c r="AV926" s="15" t="s">
        <v>81</v>
      </c>
      <c r="AW926" s="15" t="s">
        <v>30</v>
      </c>
      <c r="AX926" s="15" t="s">
        <v>73</v>
      </c>
      <c r="AY926" s="270" t="s">
        <v>151</v>
      </c>
    </row>
    <row r="927" s="13" customFormat="1">
      <c r="A927" s="13"/>
      <c r="B927" s="239"/>
      <c r="C927" s="240"/>
      <c r="D927" s="234" t="s">
        <v>160</v>
      </c>
      <c r="E927" s="241" t="s">
        <v>1</v>
      </c>
      <c r="F927" s="242" t="s">
        <v>1055</v>
      </c>
      <c r="G927" s="240"/>
      <c r="H927" s="243">
        <v>15.864000000000001</v>
      </c>
      <c r="I927" s="244"/>
      <c r="J927" s="240"/>
      <c r="K927" s="240"/>
      <c r="L927" s="245"/>
      <c r="M927" s="246"/>
      <c r="N927" s="247"/>
      <c r="O927" s="247"/>
      <c r="P927" s="247"/>
      <c r="Q927" s="247"/>
      <c r="R927" s="247"/>
      <c r="S927" s="247"/>
      <c r="T927" s="24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9" t="s">
        <v>160</v>
      </c>
      <c r="AU927" s="249" t="s">
        <v>83</v>
      </c>
      <c r="AV927" s="13" t="s">
        <v>83</v>
      </c>
      <c r="AW927" s="13" t="s">
        <v>30</v>
      </c>
      <c r="AX927" s="13" t="s">
        <v>73</v>
      </c>
      <c r="AY927" s="249" t="s">
        <v>151</v>
      </c>
    </row>
    <row r="928" s="14" customFormat="1">
      <c r="A928" s="14"/>
      <c r="B928" s="250"/>
      <c r="C928" s="251"/>
      <c r="D928" s="234" t="s">
        <v>160</v>
      </c>
      <c r="E928" s="252" t="s">
        <v>1</v>
      </c>
      <c r="F928" s="253" t="s">
        <v>162</v>
      </c>
      <c r="G928" s="251"/>
      <c r="H928" s="254">
        <v>15.864000000000001</v>
      </c>
      <c r="I928" s="255"/>
      <c r="J928" s="251"/>
      <c r="K928" s="251"/>
      <c r="L928" s="256"/>
      <c r="M928" s="257"/>
      <c r="N928" s="258"/>
      <c r="O928" s="258"/>
      <c r="P928" s="258"/>
      <c r="Q928" s="258"/>
      <c r="R928" s="258"/>
      <c r="S928" s="258"/>
      <c r="T928" s="25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60" t="s">
        <v>160</v>
      </c>
      <c r="AU928" s="260" t="s">
        <v>83</v>
      </c>
      <c r="AV928" s="14" t="s">
        <v>157</v>
      </c>
      <c r="AW928" s="14" t="s">
        <v>30</v>
      </c>
      <c r="AX928" s="14" t="s">
        <v>81</v>
      </c>
      <c r="AY928" s="260" t="s">
        <v>151</v>
      </c>
    </row>
    <row r="929" s="12" customFormat="1" ht="22.8" customHeight="1">
      <c r="A929" s="12"/>
      <c r="B929" s="204"/>
      <c r="C929" s="205"/>
      <c r="D929" s="206" t="s">
        <v>72</v>
      </c>
      <c r="E929" s="218" t="s">
        <v>1075</v>
      </c>
      <c r="F929" s="218" t="s">
        <v>1076</v>
      </c>
      <c r="G929" s="205"/>
      <c r="H929" s="205"/>
      <c r="I929" s="208"/>
      <c r="J929" s="219">
        <f>BK929</f>
        <v>0</v>
      </c>
      <c r="K929" s="205"/>
      <c r="L929" s="210"/>
      <c r="M929" s="211"/>
      <c r="N929" s="212"/>
      <c r="O929" s="212"/>
      <c r="P929" s="213">
        <f>SUM(P930:P941)</f>
        <v>0</v>
      </c>
      <c r="Q929" s="212"/>
      <c r="R929" s="213">
        <f>SUM(R930:R941)</f>
        <v>0</v>
      </c>
      <c r="S929" s="212"/>
      <c r="T929" s="214">
        <f>SUM(T930:T941)</f>
        <v>0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215" t="s">
        <v>81</v>
      </c>
      <c r="AT929" s="216" t="s">
        <v>72</v>
      </c>
      <c r="AU929" s="216" t="s">
        <v>81</v>
      </c>
      <c r="AY929" s="215" t="s">
        <v>151</v>
      </c>
      <c r="BK929" s="217">
        <f>SUM(BK930:BK941)</f>
        <v>0</v>
      </c>
    </row>
    <row r="930" s="2" customFormat="1" ht="33" customHeight="1">
      <c r="A930" s="38"/>
      <c r="B930" s="39"/>
      <c r="C930" s="220" t="s">
        <v>1077</v>
      </c>
      <c r="D930" s="220" t="s">
        <v>153</v>
      </c>
      <c r="E930" s="221" t="s">
        <v>1078</v>
      </c>
      <c r="F930" s="222" t="s">
        <v>1079</v>
      </c>
      <c r="G930" s="223" t="s">
        <v>267</v>
      </c>
      <c r="H930" s="224">
        <v>123.11</v>
      </c>
      <c r="I930" s="225"/>
      <c r="J930" s="226">
        <f>ROUND(I930*H930,2)</f>
        <v>0</v>
      </c>
      <c r="K930" s="227"/>
      <c r="L930" s="44"/>
      <c r="M930" s="228" t="s">
        <v>1</v>
      </c>
      <c r="N930" s="229" t="s">
        <v>40</v>
      </c>
      <c r="O930" s="92"/>
      <c r="P930" s="230">
        <f>O930*H930</f>
        <v>0</v>
      </c>
      <c r="Q930" s="230">
        <v>0</v>
      </c>
      <c r="R930" s="230">
        <f>Q930*H930</f>
        <v>0</v>
      </c>
      <c r="S930" s="230">
        <v>0</v>
      </c>
      <c r="T930" s="231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32" t="s">
        <v>157</v>
      </c>
      <c r="AT930" s="232" t="s">
        <v>153</v>
      </c>
      <c r="AU930" s="232" t="s">
        <v>83</v>
      </c>
      <c r="AY930" s="17" t="s">
        <v>151</v>
      </c>
      <c r="BE930" s="233">
        <f>IF(N930="základní",J930,0)</f>
        <v>0</v>
      </c>
      <c r="BF930" s="233">
        <f>IF(N930="snížená",J930,0)</f>
        <v>0</v>
      </c>
      <c r="BG930" s="233">
        <f>IF(N930="zákl. přenesená",J930,0)</f>
        <v>0</v>
      </c>
      <c r="BH930" s="233">
        <f>IF(N930="sníž. přenesená",J930,0)</f>
        <v>0</v>
      </c>
      <c r="BI930" s="233">
        <f>IF(N930="nulová",J930,0)</f>
        <v>0</v>
      </c>
      <c r="BJ930" s="17" t="s">
        <v>157</v>
      </c>
      <c r="BK930" s="233">
        <f>ROUND(I930*H930,2)</f>
        <v>0</v>
      </c>
      <c r="BL930" s="17" t="s">
        <v>157</v>
      </c>
      <c r="BM930" s="232" t="s">
        <v>1080</v>
      </c>
    </row>
    <row r="931" s="2" customFormat="1">
      <c r="A931" s="38"/>
      <c r="B931" s="39"/>
      <c r="C931" s="40"/>
      <c r="D931" s="234" t="s">
        <v>159</v>
      </c>
      <c r="E931" s="40"/>
      <c r="F931" s="235" t="s">
        <v>1079</v>
      </c>
      <c r="G931" s="40"/>
      <c r="H931" s="40"/>
      <c r="I931" s="236"/>
      <c r="J931" s="40"/>
      <c r="K931" s="40"/>
      <c r="L931" s="44"/>
      <c r="M931" s="237"/>
      <c r="N931" s="238"/>
      <c r="O931" s="92"/>
      <c r="P931" s="92"/>
      <c r="Q931" s="92"/>
      <c r="R931" s="92"/>
      <c r="S931" s="92"/>
      <c r="T931" s="93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17" t="s">
        <v>159</v>
      </c>
      <c r="AU931" s="17" t="s">
        <v>83</v>
      </c>
    </row>
    <row r="932" s="2" customFormat="1" ht="24.15" customHeight="1">
      <c r="A932" s="38"/>
      <c r="B932" s="39"/>
      <c r="C932" s="220" t="s">
        <v>1081</v>
      </c>
      <c r="D932" s="220" t="s">
        <v>153</v>
      </c>
      <c r="E932" s="221" t="s">
        <v>1082</v>
      </c>
      <c r="F932" s="222" t="s">
        <v>1083</v>
      </c>
      <c r="G932" s="223" t="s">
        <v>267</v>
      </c>
      <c r="H932" s="224">
        <v>123.11</v>
      </c>
      <c r="I932" s="225"/>
      <c r="J932" s="226">
        <f>ROUND(I932*H932,2)</f>
        <v>0</v>
      </c>
      <c r="K932" s="227"/>
      <c r="L932" s="44"/>
      <c r="M932" s="228" t="s">
        <v>1</v>
      </c>
      <c r="N932" s="229" t="s">
        <v>40</v>
      </c>
      <c r="O932" s="92"/>
      <c r="P932" s="230">
        <f>O932*H932</f>
        <v>0</v>
      </c>
      <c r="Q932" s="230">
        <v>0</v>
      </c>
      <c r="R932" s="230">
        <f>Q932*H932</f>
        <v>0</v>
      </c>
      <c r="S932" s="230">
        <v>0</v>
      </c>
      <c r="T932" s="231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32" t="s">
        <v>157</v>
      </c>
      <c r="AT932" s="232" t="s">
        <v>153</v>
      </c>
      <c r="AU932" s="232" t="s">
        <v>83</v>
      </c>
      <c r="AY932" s="17" t="s">
        <v>151</v>
      </c>
      <c r="BE932" s="233">
        <f>IF(N932="základní",J932,0)</f>
        <v>0</v>
      </c>
      <c r="BF932" s="233">
        <f>IF(N932="snížená",J932,0)</f>
        <v>0</v>
      </c>
      <c r="BG932" s="233">
        <f>IF(N932="zákl. přenesená",J932,0)</f>
        <v>0</v>
      </c>
      <c r="BH932" s="233">
        <f>IF(N932="sníž. přenesená",J932,0)</f>
        <v>0</v>
      </c>
      <c r="BI932" s="233">
        <f>IF(N932="nulová",J932,0)</f>
        <v>0</v>
      </c>
      <c r="BJ932" s="17" t="s">
        <v>157</v>
      </c>
      <c r="BK932" s="233">
        <f>ROUND(I932*H932,2)</f>
        <v>0</v>
      </c>
      <c r="BL932" s="17" t="s">
        <v>157</v>
      </c>
      <c r="BM932" s="232" t="s">
        <v>1084</v>
      </c>
    </row>
    <row r="933" s="2" customFormat="1">
      <c r="A933" s="38"/>
      <c r="B933" s="39"/>
      <c r="C933" s="40"/>
      <c r="D933" s="234" t="s">
        <v>159</v>
      </c>
      <c r="E933" s="40"/>
      <c r="F933" s="235" t="s">
        <v>1083</v>
      </c>
      <c r="G933" s="40"/>
      <c r="H933" s="40"/>
      <c r="I933" s="236"/>
      <c r="J933" s="40"/>
      <c r="K933" s="40"/>
      <c r="L933" s="44"/>
      <c r="M933" s="237"/>
      <c r="N933" s="238"/>
      <c r="O933" s="92"/>
      <c r="P933" s="92"/>
      <c r="Q933" s="92"/>
      <c r="R933" s="92"/>
      <c r="S933" s="92"/>
      <c r="T933" s="93"/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T933" s="17" t="s">
        <v>159</v>
      </c>
      <c r="AU933" s="17" t="s">
        <v>83</v>
      </c>
    </row>
    <row r="934" s="2" customFormat="1" ht="24.15" customHeight="1">
      <c r="A934" s="38"/>
      <c r="B934" s="39"/>
      <c r="C934" s="220" t="s">
        <v>1085</v>
      </c>
      <c r="D934" s="220" t="s">
        <v>153</v>
      </c>
      <c r="E934" s="221" t="s">
        <v>1086</v>
      </c>
      <c r="F934" s="222" t="s">
        <v>1087</v>
      </c>
      <c r="G934" s="223" t="s">
        <v>267</v>
      </c>
      <c r="H934" s="224">
        <v>1227.6300000000001</v>
      </c>
      <c r="I934" s="225"/>
      <c r="J934" s="226">
        <f>ROUND(I934*H934,2)</f>
        <v>0</v>
      </c>
      <c r="K934" s="227"/>
      <c r="L934" s="44"/>
      <c r="M934" s="228" t="s">
        <v>1</v>
      </c>
      <c r="N934" s="229" t="s">
        <v>40</v>
      </c>
      <c r="O934" s="92"/>
      <c r="P934" s="230">
        <f>O934*H934</f>
        <v>0</v>
      </c>
      <c r="Q934" s="230">
        <v>0</v>
      </c>
      <c r="R934" s="230">
        <f>Q934*H934</f>
        <v>0</v>
      </c>
      <c r="S934" s="230">
        <v>0</v>
      </c>
      <c r="T934" s="231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32" t="s">
        <v>157</v>
      </c>
      <c r="AT934" s="232" t="s">
        <v>153</v>
      </c>
      <c r="AU934" s="232" t="s">
        <v>83</v>
      </c>
      <c r="AY934" s="17" t="s">
        <v>151</v>
      </c>
      <c r="BE934" s="233">
        <f>IF(N934="základní",J934,0)</f>
        <v>0</v>
      </c>
      <c r="BF934" s="233">
        <f>IF(N934="snížená",J934,0)</f>
        <v>0</v>
      </c>
      <c r="BG934" s="233">
        <f>IF(N934="zákl. přenesená",J934,0)</f>
        <v>0</v>
      </c>
      <c r="BH934" s="233">
        <f>IF(N934="sníž. přenesená",J934,0)</f>
        <v>0</v>
      </c>
      <c r="BI934" s="233">
        <f>IF(N934="nulová",J934,0)</f>
        <v>0</v>
      </c>
      <c r="BJ934" s="17" t="s">
        <v>157</v>
      </c>
      <c r="BK934" s="233">
        <f>ROUND(I934*H934,2)</f>
        <v>0</v>
      </c>
      <c r="BL934" s="17" t="s">
        <v>157</v>
      </c>
      <c r="BM934" s="232" t="s">
        <v>1088</v>
      </c>
    </row>
    <row r="935" s="2" customFormat="1">
      <c r="A935" s="38"/>
      <c r="B935" s="39"/>
      <c r="C935" s="40"/>
      <c r="D935" s="234" t="s">
        <v>159</v>
      </c>
      <c r="E935" s="40"/>
      <c r="F935" s="235" t="s">
        <v>1087</v>
      </c>
      <c r="G935" s="40"/>
      <c r="H935" s="40"/>
      <c r="I935" s="236"/>
      <c r="J935" s="40"/>
      <c r="K935" s="40"/>
      <c r="L935" s="44"/>
      <c r="M935" s="237"/>
      <c r="N935" s="238"/>
      <c r="O935" s="92"/>
      <c r="P935" s="92"/>
      <c r="Q935" s="92"/>
      <c r="R935" s="92"/>
      <c r="S935" s="92"/>
      <c r="T935" s="93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T935" s="17" t="s">
        <v>159</v>
      </c>
      <c r="AU935" s="17" t="s">
        <v>83</v>
      </c>
    </row>
    <row r="936" s="13" customFormat="1">
      <c r="A936" s="13"/>
      <c r="B936" s="239"/>
      <c r="C936" s="240"/>
      <c r="D936" s="234" t="s">
        <v>160</v>
      </c>
      <c r="E936" s="241" t="s">
        <v>1</v>
      </c>
      <c r="F936" s="242" t="s">
        <v>1089</v>
      </c>
      <c r="G936" s="240"/>
      <c r="H936" s="243">
        <v>1227.6300000000001</v>
      </c>
      <c r="I936" s="244"/>
      <c r="J936" s="240"/>
      <c r="K936" s="240"/>
      <c r="L936" s="245"/>
      <c r="M936" s="246"/>
      <c r="N936" s="247"/>
      <c r="O936" s="247"/>
      <c r="P936" s="247"/>
      <c r="Q936" s="247"/>
      <c r="R936" s="247"/>
      <c r="S936" s="247"/>
      <c r="T936" s="248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9" t="s">
        <v>160</v>
      </c>
      <c r="AU936" s="249" t="s">
        <v>83</v>
      </c>
      <c r="AV936" s="13" t="s">
        <v>83</v>
      </c>
      <c r="AW936" s="13" t="s">
        <v>30</v>
      </c>
      <c r="AX936" s="13" t="s">
        <v>73</v>
      </c>
      <c r="AY936" s="249" t="s">
        <v>151</v>
      </c>
    </row>
    <row r="937" s="14" customFormat="1">
      <c r="A937" s="14"/>
      <c r="B937" s="250"/>
      <c r="C937" s="251"/>
      <c r="D937" s="234" t="s">
        <v>160</v>
      </c>
      <c r="E937" s="252" t="s">
        <v>1</v>
      </c>
      <c r="F937" s="253" t="s">
        <v>162</v>
      </c>
      <c r="G937" s="251"/>
      <c r="H937" s="254">
        <v>1227.6300000000001</v>
      </c>
      <c r="I937" s="255"/>
      <c r="J937" s="251"/>
      <c r="K937" s="251"/>
      <c r="L937" s="256"/>
      <c r="M937" s="257"/>
      <c r="N937" s="258"/>
      <c r="O937" s="258"/>
      <c r="P937" s="258"/>
      <c r="Q937" s="258"/>
      <c r="R937" s="258"/>
      <c r="S937" s="258"/>
      <c r="T937" s="25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60" t="s">
        <v>160</v>
      </c>
      <c r="AU937" s="260" t="s">
        <v>83</v>
      </c>
      <c r="AV937" s="14" t="s">
        <v>157</v>
      </c>
      <c r="AW937" s="14" t="s">
        <v>30</v>
      </c>
      <c r="AX937" s="14" t="s">
        <v>81</v>
      </c>
      <c r="AY937" s="260" t="s">
        <v>151</v>
      </c>
    </row>
    <row r="938" s="2" customFormat="1" ht="33" customHeight="1">
      <c r="A938" s="38"/>
      <c r="B938" s="39"/>
      <c r="C938" s="220" t="s">
        <v>1090</v>
      </c>
      <c r="D938" s="220" t="s">
        <v>153</v>
      </c>
      <c r="E938" s="221" t="s">
        <v>1091</v>
      </c>
      <c r="F938" s="222" t="s">
        <v>1092</v>
      </c>
      <c r="G938" s="223" t="s">
        <v>267</v>
      </c>
      <c r="H938" s="224">
        <v>122.76300000000001</v>
      </c>
      <c r="I938" s="225"/>
      <c r="J938" s="226">
        <f>ROUND(I938*H938,2)</f>
        <v>0</v>
      </c>
      <c r="K938" s="227"/>
      <c r="L938" s="44"/>
      <c r="M938" s="228" t="s">
        <v>1</v>
      </c>
      <c r="N938" s="229" t="s">
        <v>40</v>
      </c>
      <c r="O938" s="92"/>
      <c r="P938" s="230">
        <f>O938*H938</f>
        <v>0</v>
      </c>
      <c r="Q938" s="230">
        <v>0</v>
      </c>
      <c r="R938" s="230">
        <f>Q938*H938</f>
        <v>0</v>
      </c>
      <c r="S938" s="230">
        <v>0</v>
      </c>
      <c r="T938" s="231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32" t="s">
        <v>157</v>
      </c>
      <c r="AT938" s="232" t="s">
        <v>153</v>
      </c>
      <c r="AU938" s="232" t="s">
        <v>83</v>
      </c>
      <c r="AY938" s="17" t="s">
        <v>151</v>
      </c>
      <c r="BE938" s="233">
        <f>IF(N938="základní",J938,0)</f>
        <v>0</v>
      </c>
      <c r="BF938" s="233">
        <f>IF(N938="snížená",J938,0)</f>
        <v>0</v>
      </c>
      <c r="BG938" s="233">
        <f>IF(N938="zákl. přenesená",J938,0)</f>
        <v>0</v>
      </c>
      <c r="BH938" s="233">
        <f>IF(N938="sníž. přenesená",J938,0)</f>
        <v>0</v>
      </c>
      <c r="BI938" s="233">
        <f>IF(N938="nulová",J938,0)</f>
        <v>0</v>
      </c>
      <c r="BJ938" s="17" t="s">
        <v>157</v>
      </c>
      <c r="BK938" s="233">
        <f>ROUND(I938*H938,2)</f>
        <v>0</v>
      </c>
      <c r="BL938" s="17" t="s">
        <v>157</v>
      </c>
      <c r="BM938" s="232" t="s">
        <v>1093</v>
      </c>
    </row>
    <row r="939" s="2" customFormat="1">
      <c r="A939" s="38"/>
      <c r="B939" s="39"/>
      <c r="C939" s="40"/>
      <c r="D939" s="234" t="s">
        <v>159</v>
      </c>
      <c r="E939" s="40"/>
      <c r="F939" s="235" t="s">
        <v>1092</v>
      </c>
      <c r="G939" s="40"/>
      <c r="H939" s="40"/>
      <c r="I939" s="236"/>
      <c r="J939" s="40"/>
      <c r="K939" s="40"/>
      <c r="L939" s="44"/>
      <c r="M939" s="237"/>
      <c r="N939" s="238"/>
      <c r="O939" s="92"/>
      <c r="P939" s="92"/>
      <c r="Q939" s="92"/>
      <c r="R939" s="92"/>
      <c r="S939" s="92"/>
      <c r="T939" s="93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T939" s="17" t="s">
        <v>159</v>
      </c>
      <c r="AU939" s="17" t="s">
        <v>83</v>
      </c>
    </row>
    <row r="940" s="2" customFormat="1" ht="24.15" customHeight="1">
      <c r="A940" s="38"/>
      <c r="B940" s="39"/>
      <c r="C940" s="220" t="s">
        <v>1094</v>
      </c>
      <c r="D940" s="220" t="s">
        <v>153</v>
      </c>
      <c r="E940" s="221" t="s">
        <v>1095</v>
      </c>
      <c r="F940" s="222" t="s">
        <v>1096</v>
      </c>
      <c r="G940" s="223" t="s">
        <v>267</v>
      </c>
      <c r="H940" s="224">
        <v>123.11</v>
      </c>
      <c r="I940" s="225"/>
      <c r="J940" s="226">
        <f>ROUND(I940*H940,2)</f>
        <v>0</v>
      </c>
      <c r="K940" s="227"/>
      <c r="L940" s="44"/>
      <c r="M940" s="228" t="s">
        <v>1</v>
      </c>
      <c r="N940" s="229" t="s">
        <v>40</v>
      </c>
      <c r="O940" s="92"/>
      <c r="P940" s="230">
        <f>O940*H940</f>
        <v>0</v>
      </c>
      <c r="Q940" s="230">
        <v>0</v>
      </c>
      <c r="R940" s="230">
        <f>Q940*H940</f>
        <v>0</v>
      </c>
      <c r="S940" s="230">
        <v>0</v>
      </c>
      <c r="T940" s="231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32" t="s">
        <v>157</v>
      </c>
      <c r="AT940" s="232" t="s">
        <v>153</v>
      </c>
      <c r="AU940" s="232" t="s">
        <v>83</v>
      </c>
      <c r="AY940" s="17" t="s">
        <v>151</v>
      </c>
      <c r="BE940" s="233">
        <f>IF(N940="základní",J940,0)</f>
        <v>0</v>
      </c>
      <c r="BF940" s="233">
        <f>IF(N940="snížená",J940,0)</f>
        <v>0</v>
      </c>
      <c r="BG940" s="233">
        <f>IF(N940="zákl. přenesená",J940,0)</f>
        <v>0</v>
      </c>
      <c r="BH940" s="233">
        <f>IF(N940="sníž. přenesená",J940,0)</f>
        <v>0</v>
      </c>
      <c r="BI940" s="233">
        <f>IF(N940="nulová",J940,0)</f>
        <v>0</v>
      </c>
      <c r="BJ940" s="17" t="s">
        <v>157</v>
      </c>
      <c r="BK940" s="233">
        <f>ROUND(I940*H940,2)</f>
        <v>0</v>
      </c>
      <c r="BL940" s="17" t="s">
        <v>157</v>
      </c>
      <c r="BM940" s="232" t="s">
        <v>1097</v>
      </c>
    </row>
    <row r="941" s="2" customFormat="1">
      <c r="A941" s="38"/>
      <c r="B941" s="39"/>
      <c r="C941" s="40"/>
      <c r="D941" s="234" t="s">
        <v>159</v>
      </c>
      <c r="E941" s="40"/>
      <c r="F941" s="235" t="s">
        <v>1096</v>
      </c>
      <c r="G941" s="40"/>
      <c r="H941" s="40"/>
      <c r="I941" s="236"/>
      <c r="J941" s="40"/>
      <c r="K941" s="40"/>
      <c r="L941" s="44"/>
      <c r="M941" s="237"/>
      <c r="N941" s="238"/>
      <c r="O941" s="92"/>
      <c r="P941" s="92"/>
      <c r="Q941" s="92"/>
      <c r="R941" s="92"/>
      <c r="S941" s="92"/>
      <c r="T941" s="93"/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T941" s="17" t="s">
        <v>159</v>
      </c>
      <c r="AU941" s="17" t="s">
        <v>83</v>
      </c>
    </row>
    <row r="942" s="12" customFormat="1" ht="22.8" customHeight="1">
      <c r="A942" s="12"/>
      <c r="B942" s="204"/>
      <c r="C942" s="205"/>
      <c r="D942" s="206" t="s">
        <v>72</v>
      </c>
      <c r="E942" s="218" t="s">
        <v>1098</v>
      </c>
      <c r="F942" s="218" t="s">
        <v>1099</v>
      </c>
      <c r="G942" s="205"/>
      <c r="H942" s="205"/>
      <c r="I942" s="208"/>
      <c r="J942" s="219">
        <f>BK942</f>
        <v>0</v>
      </c>
      <c r="K942" s="205"/>
      <c r="L942" s="210"/>
      <c r="M942" s="211"/>
      <c r="N942" s="212"/>
      <c r="O942" s="212"/>
      <c r="P942" s="213">
        <f>SUM(P943:P944)</f>
        <v>0</v>
      </c>
      <c r="Q942" s="212"/>
      <c r="R942" s="213">
        <f>SUM(R943:R944)</f>
        <v>0</v>
      </c>
      <c r="S942" s="212"/>
      <c r="T942" s="214">
        <f>SUM(T943:T944)</f>
        <v>0</v>
      </c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R942" s="215" t="s">
        <v>81</v>
      </c>
      <c r="AT942" s="216" t="s">
        <v>72</v>
      </c>
      <c r="AU942" s="216" t="s">
        <v>81</v>
      </c>
      <c r="AY942" s="215" t="s">
        <v>151</v>
      </c>
      <c r="BK942" s="217">
        <f>SUM(BK943:BK944)</f>
        <v>0</v>
      </c>
    </row>
    <row r="943" s="2" customFormat="1" ht="24.15" customHeight="1">
      <c r="A943" s="38"/>
      <c r="B943" s="39"/>
      <c r="C943" s="220" t="s">
        <v>1100</v>
      </c>
      <c r="D943" s="220" t="s">
        <v>153</v>
      </c>
      <c r="E943" s="221" t="s">
        <v>1101</v>
      </c>
      <c r="F943" s="222" t="s">
        <v>1102</v>
      </c>
      <c r="G943" s="223" t="s">
        <v>267</v>
      </c>
      <c r="H943" s="224">
        <v>203.34299999999999</v>
      </c>
      <c r="I943" s="225"/>
      <c r="J943" s="226">
        <f>ROUND(I943*H943,2)</f>
        <v>0</v>
      </c>
      <c r="K943" s="227"/>
      <c r="L943" s="44"/>
      <c r="M943" s="228" t="s">
        <v>1</v>
      </c>
      <c r="N943" s="229" t="s">
        <v>40</v>
      </c>
      <c r="O943" s="92"/>
      <c r="P943" s="230">
        <f>O943*H943</f>
        <v>0</v>
      </c>
      <c r="Q943" s="230">
        <v>0</v>
      </c>
      <c r="R943" s="230">
        <f>Q943*H943</f>
        <v>0</v>
      </c>
      <c r="S943" s="230">
        <v>0</v>
      </c>
      <c r="T943" s="231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32" t="s">
        <v>157</v>
      </c>
      <c r="AT943" s="232" t="s">
        <v>153</v>
      </c>
      <c r="AU943" s="232" t="s">
        <v>83</v>
      </c>
      <c r="AY943" s="17" t="s">
        <v>151</v>
      </c>
      <c r="BE943" s="233">
        <f>IF(N943="základní",J943,0)</f>
        <v>0</v>
      </c>
      <c r="BF943" s="233">
        <f>IF(N943="snížená",J943,0)</f>
        <v>0</v>
      </c>
      <c r="BG943" s="233">
        <f>IF(N943="zákl. přenesená",J943,0)</f>
        <v>0</v>
      </c>
      <c r="BH943" s="233">
        <f>IF(N943="sníž. přenesená",J943,0)</f>
        <v>0</v>
      </c>
      <c r="BI943" s="233">
        <f>IF(N943="nulová",J943,0)</f>
        <v>0</v>
      </c>
      <c r="BJ943" s="17" t="s">
        <v>157</v>
      </c>
      <c r="BK943" s="233">
        <f>ROUND(I943*H943,2)</f>
        <v>0</v>
      </c>
      <c r="BL943" s="17" t="s">
        <v>157</v>
      </c>
      <c r="BM943" s="232" t="s">
        <v>1103</v>
      </c>
    </row>
    <row r="944" s="2" customFormat="1">
      <c r="A944" s="38"/>
      <c r="B944" s="39"/>
      <c r="C944" s="40"/>
      <c r="D944" s="234" t="s">
        <v>159</v>
      </c>
      <c r="E944" s="40"/>
      <c r="F944" s="235" t="s">
        <v>1102</v>
      </c>
      <c r="G944" s="40"/>
      <c r="H944" s="40"/>
      <c r="I944" s="236"/>
      <c r="J944" s="40"/>
      <c r="K944" s="40"/>
      <c r="L944" s="44"/>
      <c r="M944" s="237"/>
      <c r="N944" s="238"/>
      <c r="O944" s="92"/>
      <c r="P944" s="92"/>
      <c r="Q944" s="92"/>
      <c r="R944" s="92"/>
      <c r="S944" s="92"/>
      <c r="T944" s="93"/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T944" s="17" t="s">
        <v>159</v>
      </c>
      <c r="AU944" s="17" t="s">
        <v>83</v>
      </c>
    </row>
    <row r="945" s="12" customFormat="1" ht="25.92" customHeight="1">
      <c r="A945" s="12"/>
      <c r="B945" s="204"/>
      <c r="C945" s="205"/>
      <c r="D945" s="206" t="s">
        <v>72</v>
      </c>
      <c r="E945" s="207" t="s">
        <v>1104</v>
      </c>
      <c r="F945" s="207" t="s">
        <v>1105</v>
      </c>
      <c r="G945" s="205"/>
      <c r="H945" s="205"/>
      <c r="I945" s="208"/>
      <c r="J945" s="209">
        <f>BK945</f>
        <v>0</v>
      </c>
      <c r="K945" s="205"/>
      <c r="L945" s="210"/>
      <c r="M945" s="211"/>
      <c r="N945" s="212"/>
      <c r="O945" s="212"/>
      <c r="P945" s="213">
        <f>P946+P982+P1019+P1024+P1035+P1044+P1051+P1054+P1061+P1327+P1350+P1377+P1580+P1611+P1699+P1774+P1864+P1921+P1953+P1964+P1975+P1982+P2000+P2069+P2099</f>
        <v>0</v>
      </c>
      <c r="Q945" s="212"/>
      <c r="R945" s="213">
        <f>R946+R982+R1019+R1024+R1035+R1044+R1051+R1054+R1061+R1327+R1350+R1377+R1580+R1611+R1699+R1774+R1864+R1921+R1953+R1964+R1975+R1982+R2000+R2069+R2099</f>
        <v>32.729240730000001</v>
      </c>
      <c r="S945" s="212"/>
      <c r="T945" s="214">
        <f>T946+T982+T1019+T1024+T1035+T1044+T1051+T1054+T1061+T1327+T1350+T1377+T1580+T1611+T1699+T1774+T1864+T1921+T1953+T1964+T1975+T1982+T2000+T2069+T2099</f>
        <v>23.984198250000002</v>
      </c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R945" s="215" t="s">
        <v>83</v>
      </c>
      <c r="AT945" s="216" t="s">
        <v>72</v>
      </c>
      <c r="AU945" s="216" t="s">
        <v>73</v>
      </c>
      <c r="AY945" s="215" t="s">
        <v>151</v>
      </c>
      <c r="BK945" s="217">
        <f>BK946+BK982+BK1019+BK1024+BK1035+BK1044+BK1051+BK1054+BK1061+BK1327+BK1350+BK1377+BK1580+BK1611+BK1699+BK1774+BK1864+BK1921+BK1953+BK1964+BK1975+BK1982+BK2000+BK2069+BK2099</f>
        <v>0</v>
      </c>
    </row>
    <row r="946" s="12" customFormat="1" ht="22.8" customHeight="1">
      <c r="A946" s="12"/>
      <c r="B946" s="204"/>
      <c r="C946" s="205"/>
      <c r="D946" s="206" t="s">
        <v>72</v>
      </c>
      <c r="E946" s="218" t="s">
        <v>1106</v>
      </c>
      <c r="F946" s="218" t="s">
        <v>1107</v>
      </c>
      <c r="G946" s="205"/>
      <c r="H946" s="205"/>
      <c r="I946" s="208"/>
      <c r="J946" s="219">
        <f>BK946</f>
        <v>0</v>
      </c>
      <c r="K946" s="205"/>
      <c r="L946" s="210"/>
      <c r="M946" s="211"/>
      <c r="N946" s="212"/>
      <c r="O946" s="212"/>
      <c r="P946" s="213">
        <f>SUM(P947:P981)</f>
        <v>0</v>
      </c>
      <c r="Q946" s="212"/>
      <c r="R946" s="213">
        <f>SUM(R947:R981)</f>
        <v>0.63832241999999995</v>
      </c>
      <c r="S946" s="212"/>
      <c r="T946" s="214">
        <f>SUM(T947:T981)</f>
        <v>0</v>
      </c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R946" s="215" t="s">
        <v>83</v>
      </c>
      <c r="AT946" s="216" t="s">
        <v>72</v>
      </c>
      <c r="AU946" s="216" t="s">
        <v>81</v>
      </c>
      <c r="AY946" s="215" t="s">
        <v>151</v>
      </c>
      <c r="BK946" s="217">
        <f>SUM(BK947:BK981)</f>
        <v>0</v>
      </c>
    </row>
    <row r="947" s="2" customFormat="1" ht="24.15" customHeight="1">
      <c r="A947" s="38"/>
      <c r="B947" s="39"/>
      <c r="C947" s="220" t="s">
        <v>1108</v>
      </c>
      <c r="D947" s="220" t="s">
        <v>153</v>
      </c>
      <c r="E947" s="221" t="s">
        <v>1109</v>
      </c>
      <c r="F947" s="222" t="s">
        <v>1110</v>
      </c>
      <c r="G947" s="223" t="s">
        <v>156</v>
      </c>
      <c r="H947" s="224">
        <v>41.869999999999997</v>
      </c>
      <c r="I947" s="225"/>
      <c r="J947" s="226">
        <f>ROUND(I947*H947,2)</f>
        <v>0</v>
      </c>
      <c r="K947" s="227"/>
      <c r="L947" s="44"/>
      <c r="M947" s="228" t="s">
        <v>1</v>
      </c>
      <c r="N947" s="229" t="s">
        <v>40</v>
      </c>
      <c r="O947" s="92"/>
      <c r="P947" s="230">
        <f>O947*H947</f>
        <v>0</v>
      </c>
      <c r="Q947" s="230">
        <v>0</v>
      </c>
      <c r="R947" s="230">
        <f>Q947*H947</f>
        <v>0</v>
      </c>
      <c r="S947" s="230">
        <v>0</v>
      </c>
      <c r="T947" s="231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232" t="s">
        <v>250</v>
      </c>
      <c r="AT947" s="232" t="s">
        <v>153</v>
      </c>
      <c r="AU947" s="232" t="s">
        <v>83</v>
      </c>
      <c r="AY947" s="17" t="s">
        <v>151</v>
      </c>
      <c r="BE947" s="233">
        <f>IF(N947="základní",J947,0)</f>
        <v>0</v>
      </c>
      <c r="BF947" s="233">
        <f>IF(N947="snížená",J947,0)</f>
        <v>0</v>
      </c>
      <c r="BG947" s="233">
        <f>IF(N947="zákl. přenesená",J947,0)</f>
        <v>0</v>
      </c>
      <c r="BH947" s="233">
        <f>IF(N947="sníž. přenesená",J947,0)</f>
        <v>0</v>
      </c>
      <c r="BI947" s="233">
        <f>IF(N947="nulová",J947,0)</f>
        <v>0</v>
      </c>
      <c r="BJ947" s="17" t="s">
        <v>157</v>
      </c>
      <c r="BK947" s="233">
        <f>ROUND(I947*H947,2)</f>
        <v>0</v>
      </c>
      <c r="BL947" s="17" t="s">
        <v>250</v>
      </c>
      <c r="BM947" s="232" t="s">
        <v>1111</v>
      </c>
    </row>
    <row r="948" s="2" customFormat="1">
      <c r="A948" s="38"/>
      <c r="B948" s="39"/>
      <c r="C948" s="40"/>
      <c r="D948" s="234" t="s">
        <v>159</v>
      </c>
      <c r="E948" s="40"/>
      <c r="F948" s="235" t="s">
        <v>1110</v>
      </c>
      <c r="G948" s="40"/>
      <c r="H948" s="40"/>
      <c r="I948" s="236"/>
      <c r="J948" s="40"/>
      <c r="K948" s="40"/>
      <c r="L948" s="44"/>
      <c r="M948" s="237"/>
      <c r="N948" s="238"/>
      <c r="O948" s="92"/>
      <c r="P948" s="92"/>
      <c r="Q948" s="92"/>
      <c r="R948" s="92"/>
      <c r="S948" s="92"/>
      <c r="T948" s="93"/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T948" s="17" t="s">
        <v>159</v>
      </c>
      <c r="AU948" s="17" t="s">
        <v>83</v>
      </c>
    </row>
    <row r="949" s="15" customFormat="1">
      <c r="A949" s="15"/>
      <c r="B949" s="261"/>
      <c r="C949" s="262"/>
      <c r="D949" s="234" t="s">
        <v>160</v>
      </c>
      <c r="E949" s="263" t="s">
        <v>1</v>
      </c>
      <c r="F949" s="264" t="s">
        <v>1112</v>
      </c>
      <c r="G949" s="262"/>
      <c r="H949" s="263" t="s">
        <v>1</v>
      </c>
      <c r="I949" s="265"/>
      <c r="J949" s="262"/>
      <c r="K949" s="262"/>
      <c r="L949" s="266"/>
      <c r="M949" s="267"/>
      <c r="N949" s="268"/>
      <c r="O949" s="268"/>
      <c r="P949" s="268"/>
      <c r="Q949" s="268"/>
      <c r="R949" s="268"/>
      <c r="S949" s="268"/>
      <c r="T949" s="269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270" t="s">
        <v>160</v>
      </c>
      <c r="AU949" s="270" t="s">
        <v>83</v>
      </c>
      <c r="AV949" s="15" t="s">
        <v>81</v>
      </c>
      <c r="AW949" s="15" t="s">
        <v>30</v>
      </c>
      <c r="AX949" s="15" t="s">
        <v>73</v>
      </c>
      <c r="AY949" s="270" t="s">
        <v>151</v>
      </c>
    </row>
    <row r="950" s="13" customFormat="1">
      <c r="A950" s="13"/>
      <c r="B950" s="239"/>
      <c r="C950" s="240"/>
      <c r="D950" s="234" t="s">
        <v>160</v>
      </c>
      <c r="E950" s="241" t="s">
        <v>1</v>
      </c>
      <c r="F950" s="242" t="s">
        <v>1113</v>
      </c>
      <c r="G950" s="240"/>
      <c r="H950" s="243">
        <v>41.869999999999997</v>
      </c>
      <c r="I950" s="244"/>
      <c r="J950" s="240"/>
      <c r="K950" s="240"/>
      <c r="L950" s="245"/>
      <c r="M950" s="246"/>
      <c r="N950" s="247"/>
      <c r="O950" s="247"/>
      <c r="P950" s="247"/>
      <c r="Q950" s="247"/>
      <c r="R950" s="247"/>
      <c r="S950" s="247"/>
      <c r="T950" s="24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9" t="s">
        <v>160</v>
      </c>
      <c r="AU950" s="249" t="s">
        <v>83</v>
      </c>
      <c r="AV950" s="13" t="s">
        <v>83</v>
      </c>
      <c r="AW950" s="13" t="s">
        <v>30</v>
      </c>
      <c r="AX950" s="13" t="s">
        <v>73</v>
      </c>
      <c r="AY950" s="249" t="s">
        <v>151</v>
      </c>
    </row>
    <row r="951" s="14" customFormat="1">
      <c r="A951" s="14"/>
      <c r="B951" s="250"/>
      <c r="C951" s="251"/>
      <c r="D951" s="234" t="s">
        <v>160</v>
      </c>
      <c r="E951" s="252" t="s">
        <v>1</v>
      </c>
      <c r="F951" s="253" t="s">
        <v>162</v>
      </c>
      <c r="G951" s="251"/>
      <c r="H951" s="254">
        <v>41.869999999999997</v>
      </c>
      <c r="I951" s="255"/>
      <c r="J951" s="251"/>
      <c r="K951" s="251"/>
      <c r="L951" s="256"/>
      <c r="M951" s="257"/>
      <c r="N951" s="258"/>
      <c r="O951" s="258"/>
      <c r="P951" s="258"/>
      <c r="Q951" s="258"/>
      <c r="R951" s="258"/>
      <c r="S951" s="258"/>
      <c r="T951" s="25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60" t="s">
        <v>160</v>
      </c>
      <c r="AU951" s="260" t="s">
        <v>83</v>
      </c>
      <c r="AV951" s="14" t="s">
        <v>157</v>
      </c>
      <c r="AW951" s="14" t="s">
        <v>30</v>
      </c>
      <c r="AX951" s="14" t="s">
        <v>81</v>
      </c>
      <c r="AY951" s="260" t="s">
        <v>151</v>
      </c>
    </row>
    <row r="952" s="2" customFormat="1" ht="16.5" customHeight="1">
      <c r="A952" s="38"/>
      <c r="B952" s="39"/>
      <c r="C952" s="272" t="s">
        <v>1114</v>
      </c>
      <c r="D952" s="272" t="s">
        <v>387</v>
      </c>
      <c r="E952" s="273" t="s">
        <v>1115</v>
      </c>
      <c r="F952" s="274" t="s">
        <v>1116</v>
      </c>
      <c r="G952" s="275" t="s">
        <v>267</v>
      </c>
      <c r="H952" s="276">
        <v>0.016</v>
      </c>
      <c r="I952" s="277"/>
      <c r="J952" s="278">
        <f>ROUND(I952*H952,2)</f>
        <v>0</v>
      </c>
      <c r="K952" s="279"/>
      <c r="L952" s="280"/>
      <c r="M952" s="281" t="s">
        <v>1</v>
      </c>
      <c r="N952" s="282" t="s">
        <v>40</v>
      </c>
      <c r="O952" s="92"/>
      <c r="P952" s="230">
        <f>O952*H952</f>
        <v>0</v>
      </c>
      <c r="Q952" s="230">
        <v>1</v>
      </c>
      <c r="R952" s="230">
        <f>Q952*H952</f>
        <v>0.016</v>
      </c>
      <c r="S952" s="230">
        <v>0</v>
      </c>
      <c r="T952" s="231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32" t="s">
        <v>340</v>
      </c>
      <c r="AT952" s="232" t="s">
        <v>387</v>
      </c>
      <c r="AU952" s="232" t="s">
        <v>83</v>
      </c>
      <c r="AY952" s="17" t="s">
        <v>151</v>
      </c>
      <c r="BE952" s="233">
        <f>IF(N952="základní",J952,0)</f>
        <v>0</v>
      </c>
      <c r="BF952" s="233">
        <f>IF(N952="snížená",J952,0)</f>
        <v>0</v>
      </c>
      <c r="BG952" s="233">
        <f>IF(N952="zákl. přenesená",J952,0)</f>
        <v>0</v>
      </c>
      <c r="BH952" s="233">
        <f>IF(N952="sníž. přenesená",J952,0)</f>
        <v>0</v>
      </c>
      <c r="BI952" s="233">
        <f>IF(N952="nulová",J952,0)</f>
        <v>0</v>
      </c>
      <c r="BJ952" s="17" t="s">
        <v>157</v>
      </c>
      <c r="BK952" s="233">
        <f>ROUND(I952*H952,2)</f>
        <v>0</v>
      </c>
      <c r="BL952" s="17" t="s">
        <v>250</v>
      </c>
      <c r="BM952" s="232" t="s">
        <v>1117</v>
      </c>
    </row>
    <row r="953" s="2" customFormat="1">
      <c r="A953" s="38"/>
      <c r="B953" s="39"/>
      <c r="C953" s="40"/>
      <c r="D953" s="234" t="s">
        <v>159</v>
      </c>
      <c r="E953" s="40"/>
      <c r="F953" s="235" t="s">
        <v>1116</v>
      </c>
      <c r="G953" s="40"/>
      <c r="H953" s="40"/>
      <c r="I953" s="236"/>
      <c r="J953" s="40"/>
      <c r="K953" s="40"/>
      <c r="L953" s="44"/>
      <c r="M953" s="237"/>
      <c r="N953" s="238"/>
      <c r="O953" s="92"/>
      <c r="P953" s="92"/>
      <c r="Q953" s="92"/>
      <c r="R953" s="92"/>
      <c r="S953" s="92"/>
      <c r="T953" s="93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T953" s="17" t="s">
        <v>159</v>
      </c>
      <c r="AU953" s="17" t="s">
        <v>83</v>
      </c>
    </row>
    <row r="954" s="13" customFormat="1">
      <c r="A954" s="13"/>
      <c r="B954" s="239"/>
      <c r="C954" s="240"/>
      <c r="D954" s="234" t="s">
        <v>160</v>
      </c>
      <c r="E954" s="241" t="s">
        <v>1</v>
      </c>
      <c r="F954" s="242" t="s">
        <v>1118</v>
      </c>
      <c r="G954" s="240"/>
      <c r="H954" s="243">
        <v>0.016</v>
      </c>
      <c r="I954" s="244"/>
      <c r="J954" s="240"/>
      <c r="K954" s="240"/>
      <c r="L954" s="245"/>
      <c r="M954" s="246"/>
      <c r="N954" s="247"/>
      <c r="O954" s="247"/>
      <c r="P954" s="247"/>
      <c r="Q954" s="247"/>
      <c r="R954" s="247"/>
      <c r="S954" s="247"/>
      <c r="T954" s="24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9" t="s">
        <v>160</v>
      </c>
      <c r="AU954" s="249" t="s">
        <v>83</v>
      </c>
      <c r="AV954" s="13" t="s">
        <v>83</v>
      </c>
      <c r="AW954" s="13" t="s">
        <v>30</v>
      </c>
      <c r="AX954" s="13" t="s">
        <v>73</v>
      </c>
      <c r="AY954" s="249" t="s">
        <v>151</v>
      </c>
    </row>
    <row r="955" s="14" customFormat="1">
      <c r="A955" s="14"/>
      <c r="B955" s="250"/>
      <c r="C955" s="251"/>
      <c r="D955" s="234" t="s">
        <v>160</v>
      </c>
      <c r="E955" s="252" t="s">
        <v>1</v>
      </c>
      <c r="F955" s="253" t="s">
        <v>162</v>
      </c>
      <c r="G955" s="251"/>
      <c r="H955" s="254">
        <v>0.016</v>
      </c>
      <c r="I955" s="255"/>
      <c r="J955" s="251"/>
      <c r="K955" s="251"/>
      <c r="L955" s="256"/>
      <c r="M955" s="257"/>
      <c r="N955" s="258"/>
      <c r="O955" s="258"/>
      <c r="P955" s="258"/>
      <c r="Q955" s="258"/>
      <c r="R955" s="258"/>
      <c r="S955" s="258"/>
      <c r="T955" s="25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60" t="s">
        <v>160</v>
      </c>
      <c r="AU955" s="260" t="s">
        <v>83</v>
      </c>
      <c r="AV955" s="14" t="s">
        <v>157</v>
      </c>
      <c r="AW955" s="14" t="s">
        <v>30</v>
      </c>
      <c r="AX955" s="14" t="s">
        <v>81</v>
      </c>
      <c r="AY955" s="260" t="s">
        <v>151</v>
      </c>
    </row>
    <row r="956" s="2" customFormat="1" ht="24.15" customHeight="1">
      <c r="A956" s="38"/>
      <c r="B956" s="39"/>
      <c r="C956" s="220" t="s">
        <v>1119</v>
      </c>
      <c r="D956" s="220" t="s">
        <v>153</v>
      </c>
      <c r="E956" s="221" t="s">
        <v>1120</v>
      </c>
      <c r="F956" s="222" t="s">
        <v>1121</v>
      </c>
      <c r="G956" s="223" t="s">
        <v>156</v>
      </c>
      <c r="H956" s="224">
        <v>41.869999999999997</v>
      </c>
      <c r="I956" s="225"/>
      <c r="J956" s="226">
        <f>ROUND(I956*H956,2)</f>
        <v>0</v>
      </c>
      <c r="K956" s="227"/>
      <c r="L956" s="44"/>
      <c r="M956" s="228" t="s">
        <v>1</v>
      </c>
      <c r="N956" s="229" t="s">
        <v>40</v>
      </c>
      <c r="O956" s="92"/>
      <c r="P956" s="230">
        <f>O956*H956</f>
        <v>0</v>
      </c>
      <c r="Q956" s="230">
        <v>0.00040000000000000002</v>
      </c>
      <c r="R956" s="230">
        <f>Q956*H956</f>
        <v>0.016747999999999999</v>
      </c>
      <c r="S956" s="230">
        <v>0</v>
      </c>
      <c r="T956" s="231">
        <f>S956*H956</f>
        <v>0</v>
      </c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  <c r="AE956" s="38"/>
      <c r="AR956" s="232" t="s">
        <v>250</v>
      </c>
      <c r="AT956" s="232" t="s">
        <v>153</v>
      </c>
      <c r="AU956" s="232" t="s">
        <v>83</v>
      </c>
      <c r="AY956" s="17" t="s">
        <v>151</v>
      </c>
      <c r="BE956" s="233">
        <f>IF(N956="základní",J956,0)</f>
        <v>0</v>
      </c>
      <c r="BF956" s="233">
        <f>IF(N956="snížená",J956,0)</f>
        <v>0</v>
      </c>
      <c r="BG956" s="233">
        <f>IF(N956="zákl. přenesená",J956,0)</f>
        <v>0</v>
      </c>
      <c r="BH956" s="233">
        <f>IF(N956="sníž. přenesená",J956,0)</f>
        <v>0</v>
      </c>
      <c r="BI956" s="233">
        <f>IF(N956="nulová",J956,0)</f>
        <v>0</v>
      </c>
      <c r="BJ956" s="17" t="s">
        <v>157</v>
      </c>
      <c r="BK956" s="233">
        <f>ROUND(I956*H956,2)</f>
        <v>0</v>
      </c>
      <c r="BL956" s="17" t="s">
        <v>250</v>
      </c>
      <c r="BM956" s="232" t="s">
        <v>1122</v>
      </c>
    </row>
    <row r="957" s="2" customFormat="1">
      <c r="A957" s="38"/>
      <c r="B957" s="39"/>
      <c r="C957" s="40"/>
      <c r="D957" s="234" t="s">
        <v>159</v>
      </c>
      <c r="E957" s="40"/>
      <c r="F957" s="235" t="s">
        <v>1121</v>
      </c>
      <c r="G957" s="40"/>
      <c r="H957" s="40"/>
      <c r="I957" s="236"/>
      <c r="J957" s="40"/>
      <c r="K957" s="40"/>
      <c r="L957" s="44"/>
      <c r="M957" s="237"/>
      <c r="N957" s="238"/>
      <c r="O957" s="92"/>
      <c r="P957" s="92"/>
      <c r="Q957" s="92"/>
      <c r="R957" s="92"/>
      <c r="S957" s="92"/>
      <c r="T957" s="93"/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T957" s="17" t="s">
        <v>159</v>
      </c>
      <c r="AU957" s="17" t="s">
        <v>83</v>
      </c>
    </row>
    <row r="958" s="2" customFormat="1" ht="49.05" customHeight="1">
      <c r="A958" s="38"/>
      <c r="B958" s="39"/>
      <c r="C958" s="272" t="s">
        <v>1123</v>
      </c>
      <c r="D958" s="272" t="s">
        <v>387</v>
      </c>
      <c r="E958" s="273" t="s">
        <v>1124</v>
      </c>
      <c r="F958" s="274" t="s">
        <v>1125</v>
      </c>
      <c r="G958" s="275" t="s">
        <v>156</v>
      </c>
      <c r="H958" s="276">
        <v>48.798999999999999</v>
      </c>
      <c r="I958" s="277"/>
      <c r="J958" s="278">
        <f>ROUND(I958*H958,2)</f>
        <v>0</v>
      </c>
      <c r="K958" s="279"/>
      <c r="L958" s="280"/>
      <c r="M958" s="281" t="s">
        <v>1</v>
      </c>
      <c r="N958" s="282" t="s">
        <v>40</v>
      </c>
      <c r="O958" s="92"/>
      <c r="P958" s="230">
        <f>O958*H958</f>
        <v>0</v>
      </c>
      <c r="Q958" s="230">
        <v>0.0053</v>
      </c>
      <c r="R958" s="230">
        <f>Q958*H958</f>
        <v>0.2586347</v>
      </c>
      <c r="S958" s="230">
        <v>0</v>
      </c>
      <c r="T958" s="231">
        <f>S958*H958</f>
        <v>0</v>
      </c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R958" s="232" t="s">
        <v>340</v>
      </c>
      <c r="AT958" s="232" t="s">
        <v>387</v>
      </c>
      <c r="AU958" s="232" t="s">
        <v>83</v>
      </c>
      <c r="AY958" s="17" t="s">
        <v>151</v>
      </c>
      <c r="BE958" s="233">
        <f>IF(N958="základní",J958,0)</f>
        <v>0</v>
      </c>
      <c r="BF958" s="233">
        <f>IF(N958="snížená",J958,0)</f>
        <v>0</v>
      </c>
      <c r="BG958" s="233">
        <f>IF(N958="zákl. přenesená",J958,0)</f>
        <v>0</v>
      </c>
      <c r="BH958" s="233">
        <f>IF(N958="sníž. přenesená",J958,0)</f>
        <v>0</v>
      </c>
      <c r="BI958" s="233">
        <f>IF(N958="nulová",J958,0)</f>
        <v>0</v>
      </c>
      <c r="BJ958" s="17" t="s">
        <v>157</v>
      </c>
      <c r="BK958" s="233">
        <f>ROUND(I958*H958,2)</f>
        <v>0</v>
      </c>
      <c r="BL958" s="17" t="s">
        <v>250</v>
      </c>
      <c r="BM958" s="232" t="s">
        <v>1126</v>
      </c>
    </row>
    <row r="959" s="2" customFormat="1">
      <c r="A959" s="38"/>
      <c r="B959" s="39"/>
      <c r="C959" s="40"/>
      <c r="D959" s="234" t="s">
        <v>159</v>
      </c>
      <c r="E959" s="40"/>
      <c r="F959" s="235" t="s">
        <v>1125</v>
      </c>
      <c r="G959" s="40"/>
      <c r="H959" s="40"/>
      <c r="I959" s="236"/>
      <c r="J959" s="40"/>
      <c r="K959" s="40"/>
      <c r="L959" s="44"/>
      <c r="M959" s="237"/>
      <c r="N959" s="238"/>
      <c r="O959" s="92"/>
      <c r="P959" s="92"/>
      <c r="Q959" s="92"/>
      <c r="R959" s="92"/>
      <c r="S959" s="92"/>
      <c r="T959" s="93"/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T959" s="17" t="s">
        <v>159</v>
      </c>
      <c r="AU959" s="17" t="s">
        <v>83</v>
      </c>
    </row>
    <row r="960" s="13" customFormat="1">
      <c r="A960" s="13"/>
      <c r="B960" s="239"/>
      <c r="C960" s="240"/>
      <c r="D960" s="234" t="s">
        <v>160</v>
      </c>
      <c r="E960" s="241" t="s">
        <v>1</v>
      </c>
      <c r="F960" s="242" t="s">
        <v>1127</v>
      </c>
      <c r="G960" s="240"/>
      <c r="H960" s="243">
        <v>48.798999999999999</v>
      </c>
      <c r="I960" s="244"/>
      <c r="J960" s="240"/>
      <c r="K960" s="240"/>
      <c r="L960" s="245"/>
      <c r="M960" s="246"/>
      <c r="N960" s="247"/>
      <c r="O960" s="247"/>
      <c r="P960" s="247"/>
      <c r="Q960" s="247"/>
      <c r="R960" s="247"/>
      <c r="S960" s="247"/>
      <c r="T960" s="24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9" t="s">
        <v>160</v>
      </c>
      <c r="AU960" s="249" t="s">
        <v>83</v>
      </c>
      <c r="AV960" s="13" t="s">
        <v>83</v>
      </c>
      <c r="AW960" s="13" t="s">
        <v>30</v>
      </c>
      <c r="AX960" s="13" t="s">
        <v>73</v>
      </c>
      <c r="AY960" s="249" t="s">
        <v>151</v>
      </c>
    </row>
    <row r="961" s="14" customFormat="1">
      <c r="A961" s="14"/>
      <c r="B961" s="250"/>
      <c r="C961" s="251"/>
      <c r="D961" s="234" t="s">
        <v>160</v>
      </c>
      <c r="E961" s="252" t="s">
        <v>1</v>
      </c>
      <c r="F961" s="253" t="s">
        <v>162</v>
      </c>
      <c r="G961" s="251"/>
      <c r="H961" s="254">
        <v>48.798999999999999</v>
      </c>
      <c r="I961" s="255"/>
      <c r="J961" s="251"/>
      <c r="K961" s="251"/>
      <c r="L961" s="256"/>
      <c r="M961" s="257"/>
      <c r="N961" s="258"/>
      <c r="O961" s="258"/>
      <c r="P961" s="258"/>
      <c r="Q961" s="258"/>
      <c r="R961" s="258"/>
      <c r="S961" s="258"/>
      <c r="T961" s="25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60" t="s">
        <v>160</v>
      </c>
      <c r="AU961" s="260" t="s">
        <v>83</v>
      </c>
      <c r="AV961" s="14" t="s">
        <v>157</v>
      </c>
      <c r="AW961" s="14" t="s">
        <v>30</v>
      </c>
      <c r="AX961" s="14" t="s">
        <v>81</v>
      </c>
      <c r="AY961" s="260" t="s">
        <v>151</v>
      </c>
    </row>
    <row r="962" s="2" customFormat="1" ht="24.15" customHeight="1">
      <c r="A962" s="38"/>
      <c r="B962" s="39"/>
      <c r="C962" s="220" t="s">
        <v>1128</v>
      </c>
      <c r="D962" s="220" t="s">
        <v>153</v>
      </c>
      <c r="E962" s="221" t="s">
        <v>1129</v>
      </c>
      <c r="F962" s="222" t="s">
        <v>1130</v>
      </c>
      <c r="G962" s="223" t="s">
        <v>156</v>
      </c>
      <c r="H962" s="224">
        <v>26.024999999999999</v>
      </c>
      <c r="I962" s="225"/>
      <c r="J962" s="226">
        <f>ROUND(I962*H962,2)</f>
        <v>0</v>
      </c>
      <c r="K962" s="227"/>
      <c r="L962" s="44"/>
      <c r="M962" s="228" t="s">
        <v>1</v>
      </c>
      <c r="N962" s="229" t="s">
        <v>40</v>
      </c>
      <c r="O962" s="92"/>
      <c r="P962" s="230">
        <f>O962*H962</f>
        <v>0</v>
      </c>
      <c r="Q962" s="230">
        <v>0.00040000000000000002</v>
      </c>
      <c r="R962" s="230">
        <f>Q962*H962</f>
        <v>0.010409999999999999</v>
      </c>
      <c r="S962" s="230">
        <v>0</v>
      </c>
      <c r="T962" s="231">
        <f>S962*H962</f>
        <v>0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232" t="s">
        <v>250</v>
      </c>
      <c r="AT962" s="232" t="s">
        <v>153</v>
      </c>
      <c r="AU962" s="232" t="s">
        <v>83</v>
      </c>
      <c r="AY962" s="17" t="s">
        <v>151</v>
      </c>
      <c r="BE962" s="233">
        <f>IF(N962="základní",J962,0)</f>
        <v>0</v>
      </c>
      <c r="BF962" s="233">
        <f>IF(N962="snížená",J962,0)</f>
        <v>0</v>
      </c>
      <c r="BG962" s="233">
        <f>IF(N962="zákl. přenesená",J962,0)</f>
        <v>0</v>
      </c>
      <c r="BH962" s="233">
        <f>IF(N962="sníž. přenesená",J962,0)</f>
        <v>0</v>
      </c>
      <c r="BI962" s="233">
        <f>IF(N962="nulová",J962,0)</f>
        <v>0</v>
      </c>
      <c r="BJ962" s="17" t="s">
        <v>157</v>
      </c>
      <c r="BK962" s="233">
        <f>ROUND(I962*H962,2)</f>
        <v>0</v>
      </c>
      <c r="BL962" s="17" t="s">
        <v>250</v>
      </c>
      <c r="BM962" s="232" t="s">
        <v>1131</v>
      </c>
    </row>
    <row r="963" s="2" customFormat="1">
      <c r="A963" s="38"/>
      <c r="B963" s="39"/>
      <c r="C963" s="40"/>
      <c r="D963" s="234" t="s">
        <v>159</v>
      </c>
      <c r="E963" s="40"/>
      <c r="F963" s="235" t="s">
        <v>1130</v>
      </c>
      <c r="G963" s="40"/>
      <c r="H963" s="40"/>
      <c r="I963" s="236"/>
      <c r="J963" s="40"/>
      <c r="K963" s="40"/>
      <c r="L963" s="44"/>
      <c r="M963" s="237"/>
      <c r="N963" s="238"/>
      <c r="O963" s="92"/>
      <c r="P963" s="92"/>
      <c r="Q963" s="92"/>
      <c r="R963" s="92"/>
      <c r="S963" s="92"/>
      <c r="T963" s="93"/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T963" s="17" t="s">
        <v>159</v>
      </c>
      <c r="AU963" s="17" t="s">
        <v>83</v>
      </c>
    </row>
    <row r="964" s="13" customFormat="1">
      <c r="A964" s="13"/>
      <c r="B964" s="239"/>
      <c r="C964" s="240"/>
      <c r="D964" s="234" t="s">
        <v>160</v>
      </c>
      <c r="E964" s="241" t="s">
        <v>1</v>
      </c>
      <c r="F964" s="242" t="s">
        <v>1132</v>
      </c>
      <c r="G964" s="240"/>
      <c r="H964" s="243">
        <v>26.024999999999999</v>
      </c>
      <c r="I964" s="244"/>
      <c r="J964" s="240"/>
      <c r="K964" s="240"/>
      <c r="L964" s="245"/>
      <c r="M964" s="246"/>
      <c r="N964" s="247"/>
      <c r="O964" s="247"/>
      <c r="P964" s="247"/>
      <c r="Q964" s="247"/>
      <c r="R964" s="247"/>
      <c r="S964" s="247"/>
      <c r="T964" s="24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9" t="s">
        <v>160</v>
      </c>
      <c r="AU964" s="249" t="s">
        <v>83</v>
      </c>
      <c r="AV964" s="13" t="s">
        <v>83</v>
      </c>
      <c r="AW964" s="13" t="s">
        <v>30</v>
      </c>
      <c r="AX964" s="13" t="s">
        <v>73</v>
      </c>
      <c r="AY964" s="249" t="s">
        <v>151</v>
      </c>
    </row>
    <row r="965" s="14" customFormat="1">
      <c r="A965" s="14"/>
      <c r="B965" s="250"/>
      <c r="C965" s="251"/>
      <c r="D965" s="234" t="s">
        <v>160</v>
      </c>
      <c r="E965" s="252" t="s">
        <v>1</v>
      </c>
      <c r="F965" s="253" t="s">
        <v>162</v>
      </c>
      <c r="G965" s="251"/>
      <c r="H965" s="254">
        <v>26.024999999999999</v>
      </c>
      <c r="I965" s="255"/>
      <c r="J965" s="251"/>
      <c r="K965" s="251"/>
      <c r="L965" s="256"/>
      <c r="M965" s="257"/>
      <c r="N965" s="258"/>
      <c r="O965" s="258"/>
      <c r="P965" s="258"/>
      <c r="Q965" s="258"/>
      <c r="R965" s="258"/>
      <c r="S965" s="258"/>
      <c r="T965" s="25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60" t="s">
        <v>160</v>
      </c>
      <c r="AU965" s="260" t="s">
        <v>83</v>
      </c>
      <c r="AV965" s="14" t="s">
        <v>157</v>
      </c>
      <c r="AW965" s="14" t="s">
        <v>30</v>
      </c>
      <c r="AX965" s="14" t="s">
        <v>81</v>
      </c>
      <c r="AY965" s="260" t="s">
        <v>151</v>
      </c>
    </row>
    <row r="966" s="2" customFormat="1" ht="24.15" customHeight="1">
      <c r="A966" s="38"/>
      <c r="B966" s="39"/>
      <c r="C966" s="220" t="s">
        <v>1133</v>
      </c>
      <c r="D966" s="220" t="s">
        <v>153</v>
      </c>
      <c r="E966" s="221" t="s">
        <v>1134</v>
      </c>
      <c r="F966" s="222" t="s">
        <v>1135</v>
      </c>
      <c r="G966" s="223" t="s">
        <v>184</v>
      </c>
      <c r="H966" s="224">
        <v>52.049999999999997</v>
      </c>
      <c r="I966" s="225"/>
      <c r="J966" s="226">
        <f>ROUND(I966*H966,2)</f>
        <v>0</v>
      </c>
      <c r="K966" s="227"/>
      <c r="L966" s="44"/>
      <c r="M966" s="228" t="s">
        <v>1</v>
      </c>
      <c r="N966" s="229" t="s">
        <v>40</v>
      </c>
      <c r="O966" s="92"/>
      <c r="P966" s="230">
        <f>O966*H966</f>
        <v>0</v>
      </c>
      <c r="Q966" s="230">
        <v>0.00016000000000000001</v>
      </c>
      <c r="R966" s="230">
        <f>Q966*H966</f>
        <v>0.0083280000000000003</v>
      </c>
      <c r="S966" s="230">
        <v>0</v>
      </c>
      <c r="T966" s="231">
        <f>S966*H966</f>
        <v>0</v>
      </c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R966" s="232" t="s">
        <v>250</v>
      </c>
      <c r="AT966" s="232" t="s">
        <v>153</v>
      </c>
      <c r="AU966" s="232" t="s">
        <v>83</v>
      </c>
      <c r="AY966" s="17" t="s">
        <v>151</v>
      </c>
      <c r="BE966" s="233">
        <f>IF(N966="základní",J966,0)</f>
        <v>0</v>
      </c>
      <c r="BF966" s="233">
        <f>IF(N966="snížená",J966,0)</f>
        <v>0</v>
      </c>
      <c r="BG966" s="233">
        <f>IF(N966="zákl. přenesená",J966,0)</f>
        <v>0</v>
      </c>
      <c r="BH966" s="233">
        <f>IF(N966="sníž. přenesená",J966,0)</f>
        <v>0</v>
      </c>
      <c r="BI966" s="233">
        <f>IF(N966="nulová",J966,0)</f>
        <v>0</v>
      </c>
      <c r="BJ966" s="17" t="s">
        <v>157</v>
      </c>
      <c r="BK966" s="233">
        <f>ROUND(I966*H966,2)</f>
        <v>0</v>
      </c>
      <c r="BL966" s="17" t="s">
        <v>250</v>
      </c>
      <c r="BM966" s="232" t="s">
        <v>1136</v>
      </c>
    </row>
    <row r="967" s="2" customFormat="1">
      <c r="A967" s="38"/>
      <c r="B967" s="39"/>
      <c r="C967" s="40"/>
      <c r="D967" s="234" t="s">
        <v>159</v>
      </c>
      <c r="E967" s="40"/>
      <c r="F967" s="235" t="s">
        <v>1135</v>
      </c>
      <c r="G967" s="40"/>
      <c r="H967" s="40"/>
      <c r="I967" s="236"/>
      <c r="J967" s="40"/>
      <c r="K967" s="40"/>
      <c r="L967" s="44"/>
      <c r="M967" s="237"/>
      <c r="N967" s="238"/>
      <c r="O967" s="92"/>
      <c r="P967" s="92"/>
      <c r="Q967" s="92"/>
      <c r="R967" s="92"/>
      <c r="S967" s="92"/>
      <c r="T967" s="93"/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T967" s="17" t="s">
        <v>159</v>
      </c>
      <c r="AU967" s="17" t="s">
        <v>83</v>
      </c>
    </row>
    <row r="968" s="15" customFormat="1">
      <c r="A968" s="15"/>
      <c r="B968" s="261"/>
      <c r="C968" s="262"/>
      <c r="D968" s="234" t="s">
        <v>160</v>
      </c>
      <c r="E968" s="263" t="s">
        <v>1</v>
      </c>
      <c r="F968" s="264" t="s">
        <v>198</v>
      </c>
      <c r="G968" s="262"/>
      <c r="H968" s="263" t="s">
        <v>1</v>
      </c>
      <c r="I968" s="265"/>
      <c r="J968" s="262"/>
      <c r="K968" s="262"/>
      <c r="L968" s="266"/>
      <c r="M968" s="267"/>
      <c r="N968" s="268"/>
      <c r="O968" s="268"/>
      <c r="P968" s="268"/>
      <c r="Q968" s="268"/>
      <c r="R968" s="268"/>
      <c r="S968" s="268"/>
      <c r="T968" s="269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T968" s="270" t="s">
        <v>160</v>
      </c>
      <c r="AU968" s="270" t="s">
        <v>83</v>
      </c>
      <c r="AV968" s="15" t="s">
        <v>81</v>
      </c>
      <c r="AW968" s="15" t="s">
        <v>30</v>
      </c>
      <c r="AX968" s="15" t="s">
        <v>73</v>
      </c>
      <c r="AY968" s="270" t="s">
        <v>151</v>
      </c>
    </row>
    <row r="969" s="13" customFormat="1">
      <c r="A969" s="13"/>
      <c r="B969" s="239"/>
      <c r="C969" s="240"/>
      <c r="D969" s="234" t="s">
        <v>160</v>
      </c>
      <c r="E969" s="241" t="s">
        <v>1</v>
      </c>
      <c r="F969" s="242" t="s">
        <v>282</v>
      </c>
      <c r="G969" s="240"/>
      <c r="H969" s="243">
        <v>52.049999999999997</v>
      </c>
      <c r="I969" s="244"/>
      <c r="J969" s="240"/>
      <c r="K969" s="240"/>
      <c r="L969" s="245"/>
      <c r="M969" s="246"/>
      <c r="N969" s="247"/>
      <c r="O969" s="247"/>
      <c r="P969" s="247"/>
      <c r="Q969" s="247"/>
      <c r="R969" s="247"/>
      <c r="S969" s="247"/>
      <c r="T969" s="24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9" t="s">
        <v>160</v>
      </c>
      <c r="AU969" s="249" t="s">
        <v>83</v>
      </c>
      <c r="AV969" s="13" t="s">
        <v>83</v>
      </c>
      <c r="AW969" s="13" t="s">
        <v>30</v>
      </c>
      <c r="AX969" s="13" t="s">
        <v>73</v>
      </c>
      <c r="AY969" s="249" t="s">
        <v>151</v>
      </c>
    </row>
    <row r="970" s="14" customFormat="1">
      <c r="A970" s="14"/>
      <c r="B970" s="250"/>
      <c r="C970" s="251"/>
      <c r="D970" s="234" t="s">
        <v>160</v>
      </c>
      <c r="E970" s="252" t="s">
        <v>1</v>
      </c>
      <c r="F970" s="253" t="s">
        <v>162</v>
      </c>
      <c r="G970" s="251"/>
      <c r="H970" s="254">
        <v>52.049999999999997</v>
      </c>
      <c r="I970" s="255"/>
      <c r="J970" s="251"/>
      <c r="K970" s="251"/>
      <c r="L970" s="256"/>
      <c r="M970" s="257"/>
      <c r="N970" s="258"/>
      <c r="O970" s="258"/>
      <c r="P970" s="258"/>
      <c r="Q970" s="258"/>
      <c r="R970" s="258"/>
      <c r="S970" s="258"/>
      <c r="T970" s="25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60" t="s">
        <v>160</v>
      </c>
      <c r="AU970" s="260" t="s">
        <v>83</v>
      </c>
      <c r="AV970" s="14" t="s">
        <v>157</v>
      </c>
      <c r="AW970" s="14" t="s">
        <v>30</v>
      </c>
      <c r="AX970" s="14" t="s">
        <v>81</v>
      </c>
      <c r="AY970" s="260" t="s">
        <v>151</v>
      </c>
    </row>
    <row r="971" s="2" customFormat="1" ht="33" customHeight="1">
      <c r="A971" s="38"/>
      <c r="B971" s="39"/>
      <c r="C971" s="220" t="s">
        <v>1137</v>
      </c>
      <c r="D971" s="220" t="s">
        <v>153</v>
      </c>
      <c r="E971" s="221" t="s">
        <v>1138</v>
      </c>
      <c r="F971" s="222" t="s">
        <v>1139</v>
      </c>
      <c r="G971" s="223" t="s">
        <v>156</v>
      </c>
      <c r="H971" s="224">
        <v>64.989999999999995</v>
      </c>
      <c r="I971" s="225"/>
      <c r="J971" s="226">
        <f>ROUND(I971*H971,2)</f>
        <v>0</v>
      </c>
      <c r="K971" s="227"/>
      <c r="L971" s="44"/>
      <c r="M971" s="228" t="s">
        <v>1</v>
      </c>
      <c r="N971" s="229" t="s">
        <v>40</v>
      </c>
      <c r="O971" s="92"/>
      <c r="P971" s="230">
        <f>O971*H971</f>
        <v>0</v>
      </c>
      <c r="Q971" s="230">
        <v>0.0045100000000000001</v>
      </c>
      <c r="R971" s="230">
        <f>Q971*H971</f>
        <v>0.2931049</v>
      </c>
      <c r="S971" s="230">
        <v>0</v>
      </c>
      <c r="T971" s="231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32" t="s">
        <v>250</v>
      </c>
      <c r="AT971" s="232" t="s">
        <v>153</v>
      </c>
      <c r="AU971" s="232" t="s">
        <v>83</v>
      </c>
      <c r="AY971" s="17" t="s">
        <v>151</v>
      </c>
      <c r="BE971" s="233">
        <f>IF(N971="základní",J971,0)</f>
        <v>0</v>
      </c>
      <c r="BF971" s="233">
        <f>IF(N971="snížená",J971,0)</f>
        <v>0</v>
      </c>
      <c r="BG971" s="233">
        <f>IF(N971="zákl. přenesená",J971,0)</f>
        <v>0</v>
      </c>
      <c r="BH971" s="233">
        <f>IF(N971="sníž. přenesená",J971,0)</f>
        <v>0</v>
      </c>
      <c r="BI971" s="233">
        <f>IF(N971="nulová",J971,0)</f>
        <v>0</v>
      </c>
      <c r="BJ971" s="17" t="s">
        <v>157</v>
      </c>
      <c r="BK971" s="233">
        <f>ROUND(I971*H971,2)</f>
        <v>0</v>
      </c>
      <c r="BL971" s="17" t="s">
        <v>250</v>
      </c>
      <c r="BM971" s="232" t="s">
        <v>1140</v>
      </c>
    </row>
    <row r="972" s="2" customFormat="1">
      <c r="A972" s="38"/>
      <c r="B972" s="39"/>
      <c r="C972" s="40"/>
      <c r="D972" s="234" t="s">
        <v>159</v>
      </c>
      <c r="E972" s="40"/>
      <c r="F972" s="235" t="s">
        <v>1139</v>
      </c>
      <c r="G972" s="40"/>
      <c r="H972" s="40"/>
      <c r="I972" s="236"/>
      <c r="J972" s="40"/>
      <c r="K972" s="40"/>
      <c r="L972" s="44"/>
      <c r="M972" s="237"/>
      <c r="N972" s="238"/>
      <c r="O972" s="92"/>
      <c r="P972" s="92"/>
      <c r="Q972" s="92"/>
      <c r="R972" s="92"/>
      <c r="S972" s="92"/>
      <c r="T972" s="93"/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T972" s="17" t="s">
        <v>159</v>
      </c>
      <c r="AU972" s="17" t="s">
        <v>83</v>
      </c>
    </row>
    <row r="973" s="15" customFormat="1">
      <c r="A973" s="15"/>
      <c r="B973" s="261"/>
      <c r="C973" s="262"/>
      <c r="D973" s="234" t="s">
        <v>160</v>
      </c>
      <c r="E973" s="263" t="s">
        <v>1</v>
      </c>
      <c r="F973" s="264" t="s">
        <v>677</v>
      </c>
      <c r="G973" s="262"/>
      <c r="H973" s="263" t="s">
        <v>1</v>
      </c>
      <c r="I973" s="265"/>
      <c r="J973" s="262"/>
      <c r="K973" s="262"/>
      <c r="L973" s="266"/>
      <c r="M973" s="267"/>
      <c r="N973" s="268"/>
      <c r="O973" s="268"/>
      <c r="P973" s="268"/>
      <c r="Q973" s="268"/>
      <c r="R973" s="268"/>
      <c r="S973" s="268"/>
      <c r="T973" s="269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70" t="s">
        <v>160</v>
      </c>
      <c r="AU973" s="270" t="s">
        <v>83</v>
      </c>
      <c r="AV973" s="15" t="s">
        <v>81</v>
      </c>
      <c r="AW973" s="15" t="s">
        <v>30</v>
      </c>
      <c r="AX973" s="15" t="s">
        <v>73</v>
      </c>
      <c r="AY973" s="270" t="s">
        <v>151</v>
      </c>
    </row>
    <row r="974" s="13" customFormat="1">
      <c r="A974" s="13"/>
      <c r="B974" s="239"/>
      <c r="C974" s="240"/>
      <c r="D974" s="234" t="s">
        <v>160</v>
      </c>
      <c r="E974" s="241" t="s">
        <v>1</v>
      </c>
      <c r="F974" s="242" t="s">
        <v>678</v>
      </c>
      <c r="G974" s="240"/>
      <c r="H974" s="243">
        <v>64.989999999999995</v>
      </c>
      <c r="I974" s="244"/>
      <c r="J974" s="240"/>
      <c r="K974" s="240"/>
      <c r="L974" s="245"/>
      <c r="M974" s="246"/>
      <c r="N974" s="247"/>
      <c r="O974" s="247"/>
      <c r="P974" s="247"/>
      <c r="Q974" s="247"/>
      <c r="R974" s="247"/>
      <c r="S974" s="247"/>
      <c r="T974" s="24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9" t="s">
        <v>160</v>
      </c>
      <c r="AU974" s="249" t="s">
        <v>83</v>
      </c>
      <c r="AV974" s="13" t="s">
        <v>83</v>
      </c>
      <c r="AW974" s="13" t="s">
        <v>30</v>
      </c>
      <c r="AX974" s="13" t="s">
        <v>73</v>
      </c>
      <c r="AY974" s="249" t="s">
        <v>151</v>
      </c>
    </row>
    <row r="975" s="14" customFormat="1">
      <c r="A975" s="14"/>
      <c r="B975" s="250"/>
      <c r="C975" s="251"/>
      <c r="D975" s="234" t="s">
        <v>160</v>
      </c>
      <c r="E975" s="252" t="s">
        <v>1</v>
      </c>
      <c r="F975" s="253" t="s">
        <v>162</v>
      </c>
      <c r="G975" s="251"/>
      <c r="H975" s="254">
        <v>64.989999999999995</v>
      </c>
      <c r="I975" s="255"/>
      <c r="J975" s="251"/>
      <c r="K975" s="251"/>
      <c r="L975" s="256"/>
      <c r="M975" s="257"/>
      <c r="N975" s="258"/>
      <c r="O975" s="258"/>
      <c r="P975" s="258"/>
      <c r="Q975" s="258"/>
      <c r="R975" s="258"/>
      <c r="S975" s="258"/>
      <c r="T975" s="25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60" t="s">
        <v>160</v>
      </c>
      <c r="AU975" s="260" t="s">
        <v>83</v>
      </c>
      <c r="AV975" s="14" t="s">
        <v>157</v>
      </c>
      <c r="AW975" s="14" t="s">
        <v>30</v>
      </c>
      <c r="AX975" s="14" t="s">
        <v>81</v>
      </c>
      <c r="AY975" s="260" t="s">
        <v>151</v>
      </c>
    </row>
    <row r="976" s="2" customFormat="1" ht="24.15" customHeight="1">
      <c r="A976" s="38"/>
      <c r="B976" s="39"/>
      <c r="C976" s="220" t="s">
        <v>1141</v>
      </c>
      <c r="D976" s="220" t="s">
        <v>153</v>
      </c>
      <c r="E976" s="221" t="s">
        <v>1142</v>
      </c>
      <c r="F976" s="222" t="s">
        <v>1143</v>
      </c>
      <c r="G976" s="223" t="s">
        <v>156</v>
      </c>
      <c r="H976" s="224">
        <v>7.782</v>
      </c>
      <c r="I976" s="225"/>
      <c r="J976" s="226">
        <f>ROUND(I976*H976,2)</f>
        <v>0</v>
      </c>
      <c r="K976" s="227"/>
      <c r="L976" s="44"/>
      <c r="M976" s="228" t="s">
        <v>1</v>
      </c>
      <c r="N976" s="229" t="s">
        <v>40</v>
      </c>
      <c r="O976" s="92"/>
      <c r="P976" s="230">
        <f>O976*H976</f>
        <v>0</v>
      </c>
      <c r="Q976" s="230">
        <v>0.0045100000000000001</v>
      </c>
      <c r="R976" s="230">
        <f>Q976*H976</f>
        <v>0.035096820000000001</v>
      </c>
      <c r="S976" s="230">
        <v>0</v>
      </c>
      <c r="T976" s="231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32" t="s">
        <v>250</v>
      </c>
      <c r="AT976" s="232" t="s">
        <v>153</v>
      </c>
      <c r="AU976" s="232" t="s">
        <v>83</v>
      </c>
      <c r="AY976" s="17" t="s">
        <v>151</v>
      </c>
      <c r="BE976" s="233">
        <f>IF(N976="základní",J976,0)</f>
        <v>0</v>
      </c>
      <c r="BF976" s="233">
        <f>IF(N976="snížená",J976,0)</f>
        <v>0</v>
      </c>
      <c r="BG976" s="233">
        <f>IF(N976="zákl. přenesená",J976,0)</f>
        <v>0</v>
      </c>
      <c r="BH976" s="233">
        <f>IF(N976="sníž. přenesená",J976,0)</f>
        <v>0</v>
      </c>
      <c r="BI976" s="233">
        <f>IF(N976="nulová",J976,0)</f>
        <v>0</v>
      </c>
      <c r="BJ976" s="17" t="s">
        <v>157</v>
      </c>
      <c r="BK976" s="233">
        <f>ROUND(I976*H976,2)</f>
        <v>0</v>
      </c>
      <c r="BL976" s="17" t="s">
        <v>250</v>
      </c>
      <c r="BM976" s="232" t="s">
        <v>1144</v>
      </c>
    </row>
    <row r="977" s="2" customFormat="1">
      <c r="A977" s="38"/>
      <c r="B977" s="39"/>
      <c r="C977" s="40"/>
      <c r="D977" s="234" t="s">
        <v>159</v>
      </c>
      <c r="E977" s="40"/>
      <c r="F977" s="235" t="s">
        <v>1143</v>
      </c>
      <c r="G977" s="40"/>
      <c r="H977" s="40"/>
      <c r="I977" s="236"/>
      <c r="J977" s="40"/>
      <c r="K977" s="40"/>
      <c r="L977" s="44"/>
      <c r="M977" s="237"/>
      <c r="N977" s="238"/>
      <c r="O977" s="92"/>
      <c r="P977" s="92"/>
      <c r="Q977" s="92"/>
      <c r="R977" s="92"/>
      <c r="S977" s="92"/>
      <c r="T977" s="93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T977" s="17" t="s">
        <v>159</v>
      </c>
      <c r="AU977" s="17" t="s">
        <v>83</v>
      </c>
    </row>
    <row r="978" s="13" customFormat="1">
      <c r="A978" s="13"/>
      <c r="B978" s="239"/>
      <c r="C978" s="240"/>
      <c r="D978" s="234" t="s">
        <v>160</v>
      </c>
      <c r="E978" s="241" t="s">
        <v>1</v>
      </c>
      <c r="F978" s="242" t="s">
        <v>1145</v>
      </c>
      <c r="G978" s="240"/>
      <c r="H978" s="243">
        <v>7.782</v>
      </c>
      <c r="I978" s="244"/>
      <c r="J978" s="240"/>
      <c r="K978" s="240"/>
      <c r="L978" s="245"/>
      <c r="M978" s="246"/>
      <c r="N978" s="247"/>
      <c r="O978" s="247"/>
      <c r="P978" s="247"/>
      <c r="Q978" s="247"/>
      <c r="R978" s="247"/>
      <c r="S978" s="247"/>
      <c r="T978" s="24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9" t="s">
        <v>160</v>
      </c>
      <c r="AU978" s="249" t="s">
        <v>83</v>
      </c>
      <c r="AV978" s="13" t="s">
        <v>83</v>
      </c>
      <c r="AW978" s="13" t="s">
        <v>30</v>
      </c>
      <c r="AX978" s="13" t="s">
        <v>73</v>
      </c>
      <c r="AY978" s="249" t="s">
        <v>151</v>
      </c>
    </row>
    <row r="979" s="14" customFormat="1">
      <c r="A979" s="14"/>
      <c r="B979" s="250"/>
      <c r="C979" s="251"/>
      <c r="D979" s="234" t="s">
        <v>160</v>
      </c>
      <c r="E979" s="252" t="s">
        <v>1</v>
      </c>
      <c r="F979" s="253" t="s">
        <v>162</v>
      </c>
      <c r="G979" s="251"/>
      <c r="H979" s="254">
        <v>7.782</v>
      </c>
      <c r="I979" s="255"/>
      <c r="J979" s="251"/>
      <c r="K979" s="251"/>
      <c r="L979" s="256"/>
      <c r="M979" s="257"/>
      <c r="N979" s="258"/>
      <c r="O979" s="258"/>
      <c r="P979" s="258"/>
      <c r="Q979" s="258"/>
      <c r="R979" s="258"/>
      <c r="S979" s="258"/>
      <c r="T979" s="25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60" t="s">
        <v>160</v>
      </c>
      <c r="AU979" s="260" t="s">
        <v>83</v>
      </c>
      <c r="AV979" s="14" t="s">
        <v>157</v>
      </c>
      <c r="AW979" s="14" t="s">
        <v>30</v>
      </c>
      <c r="AX979" s="14" t="s">
        <v>81</v>
      </c>
      <c r="AY979" s="260" t="s">
        <v>151</v>
      </c>
    </row>
    <row r="980" s="2" customFormat="1" ht="33" customHeight="1">
      <c r="A980" s="38"/>
      <c r="B980" s="39"/>
      <c r="C980" s="220" t="s">
        <v>1146</v>
      </c>
      <c r="D980" s="220" t="s">
        <v>153</v>
      </c>
      <c r="E980" s="221" t="s">
        <v>1147</v>
      </c>
      <c r="F980" s="222" t="s">
        <v>1148</v>
      </c>
      <c r="G980" s="223" t="s">
        <v>267</v>
      </c>
      <c r="H980" s="224">
        <v>0.63800000000000001</v>
      </c>
      <c r="I980" s="225"/>
      <c r="J980" s="226">
        <f>ROUND(I980*H980,2)</f>
        <v>0</v>
      </c>
      <c r="K980" s="227"/>
      <c r="L980" s="44"/>
      <c r="M980" s="228" t="s">
        <v>1</v>
      </c>
      <c r="N980" s="229" t="s">
        <v>40</v>
      </c>
      <c r="O980" s="92"/>
      <c r="P980" s="230">
        <f>O980*H980</f>
        <v>0</v>
      </c>
      <c r="Q980" s="230">
        <v>0</v>
      </c>
      <c r="R980" s="230">
        <f>Q980*H980</f>
        <v>0</v>
      </c>
      <c r="S980" s="230">
        <v>0</v>
      </c>
      <c r="T980" s="231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32" t="s">
        <v>250</v>
      </c>
      <c r="AT980" s="232" t="s">
        <v>153</v>
      </c>
      <c r="AU980" s="232" t="s">
        <v>83</v>
      </c>
      <c r="AY980" s="17" t="s">
        <v>151</v>
      </c>
      <c r="BE980" s="233">
        <f>IF(N980="základní",J980,0)</f>
        <v>0</v>
      </c>
      <c r="BF980" s="233">
        <f>IF(N980="snížená",J980,0)</f>
        <v>0</v>
      </c>
      <c r="BG980" s="233">
        <f>IF(N980="zákl. přenesená",J980,0)</f>
        <v>0</v>
      </c>
      <c r="BH980" s="233">
        <f>IF(N980="sníž. přenesená",J980,0)</f>
        <v>0</v>
      </c>
      <c r="BI980" s="233">
        <f>IF(N980="nulová",J980,0)</f>
        <v>0</v>
      </c>
      <c r="BJ980" s="17" t="s">
        <v>157</v>
      </c>
      <c r="BK980" s="233">
        <f>ROUND(I980*H980,2)</f>
        <v>0</v>
      </c>
      <c r="BL980" s="17" t="s">
        <v>250</v>
      </c>
      <c r="BM980" s="232" t="s">
        <v>1149</v>
      </c>
    </row>
    <row r="981" s="2" customFormat="1">
      <c r="A981" s="38"/>
      <c r="B981" s="39"/>
      <c r="C981" s="40"/>
      <c r="D981" s="234" t="s">
        <v>159</v>
      </c>
      <c r="E981" s="40"/>
      <c r="F981" s="235" t="s">
        <v>1150</v>
      </c>
      <c r="G981" s="40"/>
      <c r="H981" s="40"/>
      <c r="I981" s="236"/>
      <c r="J981" s="40"/>
      <c r="K981" s="40"/>
      <c r="L981" s="44"/>
      <c r="M981" s="237"/>
      <c r="N981" s="238"/>
      <c r="O981" s="92"/>
      <c r="P981" s="92"/>
      <c r="Q981" s="92"/>
      <c r="R981" s="92"/>
      <c r="S981" s="92"/>
      <c r="T981" s="93"/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T981" s="17" t="s">
        <v>159</v>
      </c>
      <c r="AU981" s="17" t="s">
        <v>83</v>
      </c>
    </row>
    <row r="982" s="12" customFormat="1" ht="22.8" customHeight="1">
      <c r="A982" s="12"/>
      <c r="B982" s="204"/>
      <c r="C982" s="205"/>
      <c r="D982" s="206" t="s">
        <v>72</v>
      </c>
      <c r="E982" s="218" t="s">
        <v>1151</v>
      </c>
      <c r="F982" s="218" t="s">
        <v>1152</v>
      </c>
      <c r="G982" s="205"/>
      <c r="H982" s="205"/>
      <c r="I982" s="208"/>
      <c r="J982" s="219">
        <f>BK982</f>
        <v>0</v>
      </c>
      <c r="K982" s="205"/>
      <c r="L982" s="210"/>
      <c r="M982" s="211"/>
      <c r="N982" s="212"/>
      <c r="O982" s="212"/>
      <c r="P982" s="213">
        <f>SUM(P983:P1018)</f>
        <v>0</v>
      </c>
      <c r="Q982" s="212"/>
      <c r="R982" s="213">
        <f>SUM(R983:R1018)</f>
        <v>0.11106232000000001</v>
      </c>
      <c r="S982" s="212"/>
      <c r="T982" s="214">
        <f>SUM(T983:T1018)</f>
        <v>0.34725600000000001</v>
      </c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R982" s="215" t="s">
        <v>83</v>
      </c>
      <c r="AT982" s="216" t="s">
        <v>72</v>
      </c>
      <c r="AU982" s="216" t="s">
        <v>81</v>
      </c>
      <c r="AY982" s="215" t="s">
        <v>151</v>
      </c>
      <c r="BK982" s="217">
        <f>SUM(BK983:BK1018)</f>
        <v>0</v>
      </c>
    </row>
    <row r="983" s="2" customFormat="1" ht="24.15" customHeight="1">
      <c r="A983" s="38"/>
      <c r="B983" s="39"/>
      <c r="C983" s="220" t="s">
        <v>1153</v>
      </c>
      <c r="D983" s="220" t="s">
        <v>153</v>
      </c>
      <c r="E983" s="221" t="s">
        <v>1154</v>
      </c>
      <c r="F983" s="222" t="s">
        <v>1155</v>
      </c>
      <c r="G983" s="223" t="s">
        <v>156</v>
      </c>
      <c r="H983" s="224">
        <v>21.84</v>
      </c>
      <c r="I983" s="225"/>
      <c r="J983" s="226">
        <f>ROUND(I983*H983,2)</f>
        <v>0</v>
      </c>
      <c r="K983" s="227"/>
      <c r="L983" s="44"/>
      <c r="M983" s="228" t="s">
        <v>1</v>
      </c>
      <c r="N983" s="229" t="s">
        <v>40</v>
      </c>
      <c r="O983" s="92"/>
      <c r="P983" s="230">
        <f>O983*H983</f>
        <v>0</v>
      </c>
      <c r="Q983" s="230">
        <v>0</v>
      </c>
      <c r="R983" s="230">
        <f>Q983*H983</f>
        <v>0</v>
      </c>
      <c r="S983" s="230">
        <v>0.0014</v>
      </c>
      <c r="T983" s="231">
        <f>S983*H983</f>
        <v>0.030575999999999999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32" t="s">
        <v>250</v>
      </c>
      <c r="AT983" s="232" t="s">
        <v>153</v>
      </c>
      <c r="AU983" s="232" t="s">
        <v>83</v>
      </c>
      <c r="AY983" s="17" t="s">
        <v>151</v>
      </c>
      <c r="BE983" s="233">
        <f>IF(N983="základní",J983,0)</f>
        <v>0</v>
      </c>
      <c r="BF983" s="233">
        <f>IF(N983="snížená",J983,0)</f>
        <v>0</v>
      </c>
      <c r="BG983" s="233">
        <f>IF(N983="zákl. přenesená",J983,0)</f>
        <v>0</v>
      </c>
      <c r="BH983" s="233">
        <f>IF(N983="sníž. přenesená",J983,0)</f>
        <v>0</v>
      </c>
      <c r="BI983" s="233">
        <f>IF(N983="nulová",J983,0)</f>
        <v>0</v>
      </c>
      <c r="BJ983" s="17" t="s">
        <v>157</v>
      </c>
      <c r="BK983" s="233">
        <f>ROUND(I983*H983,2)</f>
        <v>0</v>
      </c>
      <c r="BL983" s="17" t="s">
        <v>250</v>
      </c>
      <c r="BM983" s="232" t="s">
        <v>1156</v>
      </c>
    </row>
    <row r="984" s="2" customFormat="1">
      <c r="A984" s="38"/>
      <c r="B984" s="39"/>
      <c r="C984" s="40"/>
      <c r="D984" s="234" t="s">
        <v>159</v>
      </c>
      <c r="E984" s="40"/>
      <c r="F984" s="235" t="s">
        <v>1157</v>
      </c>
      <c r="G984" s="40"/>
      <c r="H984" s="40"/>
      <c r="I984" s="236"/>
      <c r="J984" s="40"/>
      <c r="K984" s="40"/>
      <c r="L984" s="44"/>
      <c r="M984" s="237"/>
      <c r="N984" s="238"/>
      <c r="O984" s="92"/>
      <c r="P984" s="92"/>
      <c r="Q984" s="92"/>
      <c r="R984" s="92"/>
      <c r="S984" s="92"/>
      <c r="T984" s="93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159</v>
      </c>
      <c r="AU984" s="17" t="s">
        <v>83</v>
      </c>
    </row>
    <row r="985" s="13" customFormat="1">
      <c r="A985" s="13"/>
      <c r="B985" s="239"/>
      <c r="C985" s="240"/>
      <c r="D985" s="234" t="s">
        <v>160</v>
      </c>
      <c r="E985" s="241" t="s">
        <v>1</v>
      </c>
      <c r="F985" s="242" t="s">
        <v>1158</v>
      </c>
      <c r="G985" s="240"/>
      <c r="H985" s="243">
        <v>21.84</v>
      </c>
      <c r="I985" s="244"/>
      <c r="J985" s="240"/>
      <c r="K985" s="240"/>
      <c r="L985" s="245"/>
      <c r="M985" s="246"/>
      <c r="N985" s="247"/>
      <c r="O985" s="247"/>
      <c r="P985" s="247"/>
      <c r="Q985" s="247"/>
      <c r="R985" s="247"/>
      <c r="S985" s="247"/>
      <c r="T985" s="24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9" t="s">
        <v>160</v>
      </c>
      <c r="AU985" s="249" t="s">
        <v>83</v>
      </c>
      <c r="AV985" s="13" t="s">
        <v>83</v>
      </c>
      <c r="AW985" s="13" t="s">
        <v>30</v>
      </c>
      <c r="AX985" s="13" t="s">
        <v>73</v>
      </c>
      <c r="AY985" s="249" t="s">
        <v>151</v>
      </c>
    </row>
    <row r="986" s="14" customFormat="1">
      <c r="A986" s="14"/>
      <c r="B986" s="250"/>
      <c r="C986" s="251"/>
      <c r="D986" s="234" t="s">
        <v>160</v>
      </c>
      <c r="E986" s="252" t="s">
        <v>1</v>
      </c>
      <c r="F986" s="253" t="s">
        <v>162</v>
      </c>
      <c r="G986" s="251"/>
      <c r="H986" s="254">
        <v>21.84</v>
      </c>
      <c r="I986" s="255"/>
      <c r="J986" s="251"/>
      <c r="K986" s="251"/>
      <c r="L986" s="256"/>
      <c r="M986" s="257"/>
      <c r="N986" s="258"/>
      <c r="O986" s="258"/>
      <c r="P986" s="258"/>
      <c r="Q986" s="258"/>
      <c r="R986" s="258"/>
      <c r="S986" s="258"/>
      <c r="T986" s="25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60" t="s">
        <v>160</v>
      </c>
      <c r="AU986" s="260" t="s">
        <v>83</v>
      </c>
      <c r="AV986" s="14" t="s">
        <v>157</v>
      </c>
      <c r="AW986" s="14" t="s">
        <v>30</v>
      </c>
      <c r="AX986" s="14" t="s">
        <v>81</v>
      </c>
      <c r="AY986" s="260" t="s">
        <v>151</v>
      </c>
    </row>
    <row r="987" s="2" customFormat="1" ht="33" customHeight="1">
      <c r="A987" s="38"/>
      <c r="B987" s="39"/>
      <c r="C987" s="220" t="s">
        <v>1159</v>
      </c>
      <c r="D987" s="220" t="s">
        <v>153</v>
      </c>
      <c r="E987" s="221" t="s">
        <v>1160</v>
      </c>
      <c r="F987" s="222" t="s">
        <v>1161</v>
      </c>
      <c r="G987" s="223" t="s">
        <v>156</v>
      </c>
      <c r="H987" s="224">
        <v>21.84</v>
      </c>
      <c r="I987" s="225"/>
      <c r="J987" s="226">
        <f>ROUND(I987*H987,2)</f>
        <v>0</v>
      </c>
      <c r="K987" s="227"/>
      <c r="L987" s="44"/>
      <c r="M987" s="228" t="s">
        <v>1</v>
      </c>
      <c r="N987" s="229" t="s">
        <v>40</v>
      </c>
      <c r="O987" s="92"/>
      <c r="P987" s="230">
        <f>O987*H987</f>
        <v>0</v>
      </c>
      <c r="Q987" s="230">
        <v>0</v>
      </c>
      <c r="R987" s="230">
        <f>Q987*H987</f>
        <v>0</v>
      </c>
      <c r="S987" s="230">
        <v>0.014500000000000001</v>
      </c>
      <c r="T987" s="231">
        <f>S987*H987</f>
        <v>0.31668000000000002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32" t="s">
        <v>250</v>
      </c>
      <c r="AT987" s="232" t="s">
        <v>153</v>
      </c>
      <c r="AU987" s="232" t="s">
        <v>83</v>
      </c>
      <c r="AY987" s="17" t="s">
        <v>151</v>
      </c>
      <c r="BE987" s="233">
        <f>IF(N987="základní",J987,0)</f>
        <v>0</v>
      </c>
      <c r="BF987" s="233">
        <f>IF(N987="snížená",J987,0)</f>
        <v>0</v>
      </c>
      <c r="BG987" s="233">
        <f>IF(N987="zákl. přenesená",J987,0)</f>
        <v>0</v>
      </c>
      <c r="BH987" s="233">
        <f>IF(N987="sníž. přenesená",J987,0)</f>
        <v>0</v>
      </c>
      <c r="BI987" s="233">
        <f>IF(N987="nulová",J987,0)</f>
        <v>0</v>
      </c>
      <c r="BJ987" s="17" t="s">
        <v>157</v>
      </c>
      <c r="BK987" s="233">
        <f>ROUND(I987*H987,2)</f>
        <v>0</v>
      </c>
      <c r="BL987" s="17" t="s">
        <v>250</v>
      </c>
      <c r="BM987" s="232" t="s">
        <v>1162</v>
      </c>
    </row>
    <row r="988" s="2" customFormat="1">
      <c r="A988" s="38"/>
      <c r="B988" s="39"/>
      <c r="C988" s="40"/>
      <c r="D988" s="234" t="s">
        <v>159</v>
      </c>
      <c r="E988" s="40"/>
      <c r="F988" s="235" t="s">
        <v>1163</v>
      </c>
      <c r="G988" s="40"/>
      <c r="H988" s="40"/>
      <c r="I988" s="236"/>
      <c r="J988" s="40"/>
      <c r="K988" s="40"/>
      <c r="L988" s="44"/>
      <c r="M988" s="237"/>
      <c r="N988" s="238"/>
      <c r="O988" s="92"/>
      <c r="P988" s="92"/>
      <c r="Q988" s="92"/>
      <c r="R988" s="92"/>
      <c r="S988" s="92"/>
      <c r="T988" s="93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T988" s="17" t="s">
        <v>159</v>
      </c>
      <c r="AU988" s="17" t="s">
        <v>83</v>
      </c>
    </row>
    <row r="989" s="13" customFormat="1">
      <c r="A989" s="13"/>
      <c r="B989" s="239"/>
      <c r="C989" s="240"/>
      <c r="D989" s="234" t="s">
        <v>160</v>
      </c>
      <c r="E989" s="241" t="s">
        <v>1</v>
      </c>
      <c r="F989" s="242" t="s">
        <v>1158</v>
      </c>
      <c r="G989" s="240"/>
      <c r="H989" s="243">
        <v>21.84</v>
      </c>
      <c r="I989" s="244"/>
      <c r="J989" s="240"/>
      <c r="K989" s="240"/>
      <c r="L989" s="245"/>
      <c r="M989" s="246"/>
      <c r="N989" s="247"/>
      <c r="O989" s="247"/>
      <c r="P989" s="247"/>
      <c r="Q989" s="247"/>
      <c r="R989" s="247"/>
      <c r="S989" s="247"/>
      <c r="T989" s="24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9" t="s">
        <v>160</v>
      </c>
      <c r="AU989" s="249" t="s">
        <v>83</v>
      </c>
      <c r="AV989" s="13" t="s">
        <v>83</v>
      </c>
      <c r="AW989" s="13" t="s">
        <v>30</v>
      </c>
      <c r="AX989" s="13" t="s">
        <v>73</v>
      </c>
      <c r="AY989" s="249" t="s">
        <v>151</v>
      </c>
    </row>
    <row r="990" s="14" customFormat="1">
      <c r="A990" s="14"/>
      <c r="B990" s="250"/>
      <c r="C990" s="251"/>
      <c r="D990" s="234" t="s">
        <v>160</v>
      </c>
      <c r="E990" s="252" t="s">
        <v>1</v>
      </c>
      <c r="F990" s="253" t="s">
        <v>162</v>
      </c>
      <c r="G990" s="251"/>
      <c r="H990" s="254">
        <v>21.84</v>
      </c>
      <c r="I990" s="255"/>
      <c r="J990" s="251"/>
      <c r="K990" s="251"/>
      <c r="L990" s="256"/>
      <c r="M990" s="257"/>
      <c r="N990" s="258"/>
      <c r="O990" s="258"/>
      <c r="P990" s="258"/>
      <c r="Q990" s="258"/>
      <c r="R990" s="258"/>
      <c r="S990" s="258"/>
      <c r="T990" s="25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60" t="s">
        <v>160</v>
      </c>
      <c r="AU990" s="260" t="s">
        <v>83</v>
      </c>
      <c r="AV990" s="14" t="s">
        <v>157</v>
      </c>
      <c r="AW990" s="14" t="s">
        <v>30</v>
      </c>
      <c r="AX990" s="14" t="s">
        <v>81</v>
      </c>
      <c r="AY990" s="260" t="s">
        <v>151</v>
      </c>
    </row>
    <row r="991" s="2" customFormat="1" ht="24.15" customHeight="1">
      <c r="A991" s="38"/>
      <c r="B991" s="39"/>
      <c r="C991" s="220" t="s">
        <v>1164</v>
      </c>
      <c r="D991" s="220" t="s">
        <v>153</v>
      </c>
      <c r="E991" s="221" t="s">
        <v>1165</v>
      </c>
      <c r="F991" s="222" t="s">
        <v>1166</v>
      </c>
      <c r="G991" s="223" t="s">
        <v>156</v>
      </c>
      <c r="H991" s="224">
        <v>21.84</v>
      </c>
      <c r="I991" s="225"/>
      <c r="J991" s="226">
        <f>ROUND(I991*H991,2)</f>
        <v>0</v>
      </c>
      <c r="K991" s="227"/>
      <c r="L991" s="44"/>
      <c r="M991" s="228" t="s">
        <v>1</v>
      </c>
      <c r="N991" s="229" t="s">
        <v>40</v>
      </c>
      <c r="O991" s="92"/>
      <c r="P991" s="230">
        <f>O991*H991</f>
        <v>0</v>
      </c>
      <c r="Q991" s="230">
        <v>0</v>
      </c>
      <c r="R991" s="230">
        <f>Q991*H991</f>
        <v>0</v>
      </c>
      <c r="S991" s="230">
        <v>0</v>
      </c>
      <c r="T991" s="231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32" t="s">
        <v>250</v>
      </c>
      <c r="AT991" s="232" t="s">
        <v>153</v>
      </c>
      <c r="AU991" s="232" t="s">
        <v>83</v>
      </c>
      <c r="AY991" s="17" t="s">
        <v>151</v>
      </c>
      <c r="BE991" s="233">
        <f>IF(N991="základní",J991,0)</f>
        <v>0</v>
      </c>
      <c r="BF991" s="233">
        <f>IF(N991="snížená",J991,0)</f>
        <v>0</v>
      </c>
      <c r="BG991" s="233">
        <f>IF(N991="zákl. přenesená",J991,0)</f>
        <v>0</v>
      </c>
      <c r="BH991" s="233">
        <f>IF(N991="sníž. přenesená",J991,0)</f>
        <v>0</v>
      </c>
      <c r="BI991" s="233">
        <f>IF(N991="nulová",J991,0)</f>
        <v>0</v>
      </c>
      <c r="BJ991" s="17" t="s">
        <v>157</v>
      </c>
      <c r="BK991" s="233">
        <f>ROUND(I991*H991,2)</f>
        <v>0</v>
      </c>
      <c r="BL991" s="17" t="s">
        <v>250</v>
      </c>
      <c r="BM991" s="232" t="s">
        <v>1167</v>
      </c>
    </row>
    <row r="992" s="2" customFormat="1">
      <c r="A992" s="38"/>
      <c r="B992" s="39"/>
      <c r="C992" s="40"/>
      <c r="D992" s="234" t="s">
        <v>159</v>
      </c>
      <c r="E992" s="40"/>
      <c r="F992" s="235" t="s">
        <v>1166</v>
      </c>
      <c r="G992" s="40"/>
      <c r="H992" s="40"/>
      <c r="I992" s="236"/>
      <c r="J992" s="40"/>
      <c r="K992" s="40"/>
      <c r="L992" s="44"/>
      <c r="M992" s="237"/>
      <c r="N992" s="238"/>
      <c r="O992" s="92"/>
      <c r="P992" s="92"/>
      <c r="Q992" s="92"/>
      <c r="R992" s="92"/>
      <c r="S992" s="92"/>
      <c r="T992" s="93"/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T992" s="17" t="s">
        <v>159</v>
      </c>
      <c r="AU992" s="17" t="s">
        <v>83</v>
      </c>
    </row>
    <row r="993" s="13" customFormat="1">
      <c r="A993" s="13"/>
      <c r="B993" s="239"/>
      <c r="C993" s="240"/>
      <c r="D993" s="234" t="s">
        <v>160</v>
      </c>
      <c r="E993" s="241" t="s">
        <v>1</v>
      </c>
      <c r="F993" s="242" t="s">
        <v>1158</v>
      </c>
      <c r="G993" s="240"/>
      <c r="H993" s="243">
        <v>21.84</v>
      </c>
      <c r="I993" s="244"/>
      <c r="J993" s="240"/>
      <c r="K993" s="240"/>
      <c r="L993" s="245"/>
      <c r="M993" s="246"/>
      <c r="N993" s="247"/>
      <c r="O993" s="247"/>
      <c r="P993" s="247"/>
      <c r="Q993" s="247"/>
      <c r="R993" s="247"/>
      <c r="S993" s="247"/>
      <c r="T993" s="24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9" t="s">
        <v>160</v>
      </c>
      <c r="AU993" s="249" t="s">
        <v>83</v>
      </c>
      <c r="AV993" s="13" t="s">
        <v>83</v>
      </c>
      <c r="AW993" s="13" t="s">
        <v>30</v>
      </c>
      <c r="AX993" s="13" t="s">
        <v>73</v>
      </c>
      <c r="AY993" s="249" t="s">
        <v>151</v>
      </c>
    </row>
    <row r="994" s="14" customFormat="1">
      <c r="A994" s="14"/>
      <c r="B994" s="250"/>
      <c r="C994" s="251"/>
      <c r="D994" s="234" t="s">
        <v>160</v>
      </c>
      <c r="E994" s="252" t="s">
        <v>1</v>
      </c>
      <c r="F994" s="253" t="s">
        <v>162</v>
      </c>
      <c r="G994" s="251"/>
      <c r="H994" s="254">
        <v>21.84</v>
      </c>
      <c r="I994" s="255"/>
      <c r="J994" s="251"/>
      <c r="K994" s="251"/>
      <c r="L994" s="256"/>
      <c r="M994" s="257"/>
      <c r="N994" s="258"/>
      <c r="O994" s="258"/>
      <c r="P994" s="258"/>
      <c r="Q994" s="258"/>
      <c r="R994" s="258"/>
      <c r="S994" s="258"/>
      <c r="T994" s="25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60" t="s">
        <v>160</v>
      </c>
      <c r="AU994" s="260" t="s">
        <v>83</v>
      </c>
      <c r="AV994" s="14" t="s">
        <v>157</v>
      </c>
      <c r="AW994" s="14" t="s">
        <v>30</v>
      </c>
      <c r="AX994" s="14" t="s">
        <v>81</v>
      </c>
      <c r="AY994" s="260" t="s">
        <v>151</v>
      </c>
    </row>
    <row r="995" s="2" customFormat="1" ht="24.15" customHeight="1">
      <c r="A995" s="38"/>
      <c r="B995" s="39"/>
      <c r="C995" s="272" t="s">
        <v>1168</v>
      </c>
      <c r="D995" s="272" t="s">
        <v>387</v>
      </c>
      <c r="E995" s="273" t="s">
        <v>1169</v>
      </c>
      <c r="F995" s="274" t="s">
        <v>1170</v>
      </c>
      <c r="G995" s="275" t="s">
        <v>156</v>
      </c>
      <c r="H995" s="276">
        <v>22.277000000000001</v>
      </c>
      <c r="I995" s="277"/>
      <c r="J995" s="278">
        <f>ROUND(I995*H995,2)</f>
        <v>0</v>
      </c>
      <c r="K995" s="279"/>
      <c r="L995" s="280"/>
      <c r="M995" s="281" t="s">
        <v>1</v>
      </c>
      <c r="N995" s="282" t="s">
        <v>40</v>
      </c>
      <c r="O995" s="92"/>
      <c r="P995" s="230">
        <f>O995*H995</f>
        <v>0</v>
      </c>
      <c r="Q995" s="230">
        <v>0.0030400000000000002</v>
      </c>
      <c r="R995" s="230">
        <f>Q995*H995</f>
        <v>0.067722080000000004</v>
      </c>
      <c r="S995" s="230">
        <v>0</v>
      </c>
      <c r="T995" s="231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32" t="s">
        <v>340</v>
      </c>
      <c r="AT995" s="232" t="s">
        <v>387</v>
      </c>
      <c r="AU995" s="232" t="s">
        <v>83</v>
      </c>
      <c r="AY995" s="17" t="s">
        <v>151</v>
      </c>
      <c r="BE995" s="233">
        <f>IF(N995="základní",J995,0)</f>
        <v>0</v>
      </c>
      <c r="BF995" s="233">
        <f>IF(N995="snížená",J995,0)</f>
        <v>0</v>
      </c>
      <c r="BG995" s="233">
        <f>IF(N995="zákl. přenesená",J995,0)</f>
        <v>0</v>
      </c>
      <c r="BH995" s="233">
        <f>IF(N995="sníž. přenesená",J995,0)</f>
        <v>0</v>
      </c>
      <c r="BI995" s="233">
        <f>IF(N995="nulová",J995,0)</f>
        <v>0</v>
      </c>
      <c r="BJ995" s="17" t="s">
        <v>157</v>
      </c>
      <c r="BK995" s="233">
        <f>ROUND(I995*H995,2)</f>
        <v>0</v>
      </c>
      <c r="BL995" s="17" t="s">
        <v>250</v>
      </c>
      <c r="BM995" s="232" t="s">
        <v>1171</v>
      </c>
    </row>
    <row r="996" s="2" customFormat="1">
      <c r="A996" s="38"/>
      <c r="B996" s="39"/>
      <c r="C996" s="40"/>
      <c r="D996" s="234" t="s">
        <v>159</v>
      </c>
      <c r="E996" s="40"/>
      <c r="F996" s="235" t="s">
        <v>1170</v>
      </c>
      <c r="G996" s="40"/>
      <c r="H996" s="40"/>
      <c r="I996" s="236"/>
      <c r="J996" s="40"/>
      <c r="K996" s="40"/>
      <c r="L996" s="44"/>
      <c r="M996" s="237"/>
      <c r="N996" s="238"/>
      <c r="O996" s="92"/>
      <c r="P996" s="92"/>
      <c r="Q996" s="92"/>
      <c r="R996" s="92"/>
      <c r="S996" s="92"/>
      <c r="T996" s="93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T996" s="17" t="s">
        <v>159</v>
      </c>
      <c r="AU996" s="17" t="s">
        <v>83</v>
      </c>
    </row>
    <row r="997" s="13" customFormat="1">
      <c r="A997" s="13"/>
      <c r="B997" s="239"/>
      <c r="C997" s="240"/>
      <c r="D997" s="234" t="s">
        <v>160</v>
      </c>
      <c r="E997" s="241" t="s">
        <v>1</v>
      </c>
      <c r="F997" s="242" t="s">
        <v>1172</v>
      </c>
      <c r="G997" s="240"/>
      <c r="H997" s="243">
        <v>22.277000000000001</v>
      </c>
      <c r="I997" s="244"/>
      <c r="J997" s="240"/>
      <c r="K997" s="240"/>
      <c r="L997" s="245"/>
      <c r="M997" s="246"/>
      <c r="N997" s="247"/>
      <c r="O997" s="247"/>
      <c r="P997" s="247"/>
      <c r="Q997" s="247"/>
      <c r="R997" s="247"/>
      <c r="S997" s="247"/>
      <c r="T997" s="248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9" t="s">
        <v>160</v>
      </c>
      <c r="AU997" s="249" t="s">
        <v>83</v>
      </c>
      <c r="AV997" s="13" t="s">
        <v>83</v>
      </c>
      <c r="AW997" s="13" t="s">
        <v>30</v>
      </c>
      <c r="AX997" s="13" t="s">
        <v>73</v>
      </c>
      <c r="AY997" s="249" t="s">
        <v>151</v>
      </c>
    </row>
    <row r="998" s="14" customFormat="1">
      <c r="A998" s="14"/>
      <c r="B998" s="250"/>
      <c r="C998" s="251"/>
      <c r="D998" s="234" t="s">
        <v>160</v>
      </c>
      <c r="E998" s="252" t="s">
        <v>1</v>
      </c>
      <c r="F998" s="253" t="s">
        <v>162</v>
      </c>
      <c r="G998" s="251"/>
      <c r="H998" s="254">
        <v>22.277000000000001</v>
      </c>
      <c r="I998" s="255"/>
      <c r="J998" s="251"/>
      <c r="K998" s="251"/>
      <c r="L998" s="256"/>
      <c r="M998" s="257"/>
      <c r="N998" s="258"/>
      <c r="O998" s="258"/>
      <c r="P998" s="258"/>
      <c r="Q998" s="258"/>
      <c r="R998" s="258"/>
      <c r="S998" s="258"/>
      <c r="T998" s="259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60" t="s">
        <v>160</v>
      </c>
      <c r="AU998" s="260" t="s">
        <v>83</v>
      </c>
      <c r="AV998" s="14" t="s">
        <v>157</v>
      </c>
      <c r="AW998" s="14" t="s">
        <v>30</v>
      </c>
      <c r="AX998" s="14" t="s">
        <v>81</v>
      </c>
      <c r="AY998" s="260" t="s">
        <v>151</v>
      </c>
    </row>
    <row r="999" s="2" customFormat="1" ht="24.15" customHeight="1">
      <c r="A999" s="38"/>
      <c r="B999" s="39"/>
      <c r="C999" s="220" t="s">
        <v>1173</v>
      </c>
      <c r="D999" s="220" t="s">
        <v>153</v>
      </c>
      <c r="E999" s="221" t="s">
        <v>1174</v>
      </c>
      <c r="F999" s="222" t="s">
        <v>1175</v>
      </c>
      <c r="G999" s="223" t="s">
        <v>156</v>
      </c>
      <c r="H999" s="224">
        <v>21.84</v>
      </c>
      <c r="I999" s="225"/>
      <c r="J999" s="226">
        <f>ROUND(I999*H999,2)</f>
        <v>0</v>
      </c>
      <c r="K999" s="227"/>
      <c r="L999" s="44"/>
      <c r="M999" s="228" t="s">
        <v>1</v>
      </c>
      <c r="N999" s="229" t="s">
        <v>40</v>
      </c>
      <c r="O999" s="92"/>
      <c r="P999" s="230">
        <f>O999*H999</f>
        <v>0</v>
      </c>
      <c r="Q999" s="230">
        <v>0</v>
      </c>
      <c r="R999" s="230">
        <f>Q999*H999</f>
        <v>0</v>
      </c>
      <c r="S999" s="230">
        <v>0</v>
      </c>
      <c r="T999" s="231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32" t="s">
        <v>250</v>
      </c>
      <c r="AT999" s="232" t="s">
        <v>153</v>
      </c>
      <c r="AU999" s="232" t="s">
        <v>83</v>
      </c>
      <c r="AY999" s="17" t="s">
        <v>151</v>
      </c>
      <c r="BE999" s="233">
        <f>IF(N999="základní",J999,0)</f>
        <v>0</v>
      </c>
      <c r="BF999" s="233">
        <f>IF(N999="snížená",J999,0)</f>
        <v>0</v>
      </c>
      <c r="BG999" s="233">
        <f>IF(N999="zákl. přenesená",J999,0)</f>
        <v>0</v>
      </c>
      <c r="BH999" s="233">
        <f>IF(N999="sníž. přenesená",J999,0)</f>
        <v>0</v>
      </c>
      <c r="BI999" s="233">
        <f>IF(N999="nulová",J999,0)</f>
        <v>0</v>
      </c>
      <c r="BJ999" s="17" t="s">
        <v>157</v>
      </c>
      <c r="BK999" s="233">
        <f>ROUND(I999*H999,2)</f>
        <v>0</v>
      </c>
      <c r="BL999" s="17" t="s">
        <v>250</v>
      </c>
      <c r="BM999" s="232" t="s">
        <v>1176</v>
      </c>
    </row>
    <row r="1000" s="2" customFormat="1">
      <c r="A1000" s="38"/>
      <c r="B1000" s="39"/>
      <c r="C1000" s="40"/>
      <c r="D1000" s="234" t="s">
        <v>159</v>
      </c>
      <c r="E1000" s="40"/>
      <c r="F1000" s="235" t="s">
        <v>1175</v>
      </c>
      <c r="G1000" s="40"/>
      <c r="H1000" s="40"/>
      <c r="I1000" s="236"/>
      <c r="J1000" s="40"/>
      <c r="K1000" s="40"/>
      <c r="L1000" s="44"/>
      <c r="M1000" s="237"/>
      <c r="N1000" s="238"/>
      <c r="O1000" s="92"/>
      <c r="P1000" s="92"/>
      <c r="Q1000" s="92"/>
      <c r="R1000" s="92"/>
      <c r="S1000" s="92"/>
      <c r="T1000" s="93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T1000" s="17" t="s">
        <v>159</v>
      </c>
      <c r="AU1000" s="17" t="s">
        <v>83</v>
      </c>
    </row>
    <row r="1001" s="2" customFormat="1" ht="24.15" customHeight="1">
      <c r="A1001" s="38"/>
      <c r="B1001" s="39"/>
      <c r="C1001" s="272" t="s">
        <v>1177</v>
      </c>
      <c r="D1001" s="272" t="s">
        <v>387</v>
      </c>
      <c r="E1001" s="273" t="s">
        <v>1178</v>
      </c>
      <c r="F1001" s="274" t="s">
        <v>1179</v>
      </c>
      <c r="G1001" s="275" t="s">
        <v>156</v>
      </c>
      <c r="H1001" s="276">
        <v>22.277000000000001</v>
      </c>
      <c r="I1001" s="277"/>
      <c r="J1001" s="278">
        <f>ROUND(I1001*H1001,2)</f>
        <v>0</v>
      </c>
      <c r="K1001" s="279"/>
      <c r="L1001" s="280"/>
      <c r="M1001" s="281" t="s">
        <v>1</v>
      </c>
      <c r="N1001" s="282" t="s">
        <v>40</v>
      </c>
      <c r="O1001" s="92"/>
      <c r="P1001" s="230">
        <f>O1001*H1001</f>
        <v>0</v>
      </c>
      <c r="Q1001" s="230">
        <v>0.0015200000000000001</v>
      </c>
      <c r="R1001" s="230">
        <f>Q1001*H1001</f>
        <v>0.033861040000000002</v>
      </c>
      <c r="S1001" s="230">
        <v>0</v>
      </c>
      <c r="T1001" s="231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32" t="s">
        <v>340</v>
      </c>
      <c r="AT1001" s="232" t="s">
        <v>387</v>
      </c>
      <c r="AU1001" s="232" t="s">
        <v>83</v>
      </c>
      <c r="AY1001" s="17" t="s">
        <v>151</v>
      </c>
      <c r="BE1001" s="233">
        <f>IF(N1001="základní",J1001,0)</f>
        <v>0</v>
      </c>
      <c r="BF1001" s="233">
        <f>IF(N1001="snížená",J1001,0)</f>
        <v>0</v>
      </c>
      <c r="BG1001" s="233">
        <f>IF(N1001="zákl. přenesená",J1001,0)</f>
        <v>0</v>
      </c>
      <c r="BH1001" s="233">
        <f>IF(N1001="sníž. přenesená",J1001,0)</f>
        <v>0</v>
      </c>
      <c r="BI1001" s="233">
        <f>IF(N1001="nulová",J1001,0)</f>
        <v>0</v>
      </c>
      <c r="BJ1001" s="17" t="s">
        <v>157</v>
      </c>
      <c r="BK1001" s="233">
        <f>ROUND(I1001*H1001,2)</f>
        <v>0</v>
      </c>
      <c r="BL1001" s="17" t="s">
        <v>250</v>
      </c>
      <c r="BM1001" s="232" t="s">
        <v>1180</v>
      </c>
    </row>
    <row r="1002" s="2" customFormat="1">
      <c r="A1002" s="38"/>
      <c r="B1002" s="39"/>
      <c r="C1002" s="40"/>
      <c r="D1002" s="234" t="s">
        <v>159</v>
      </c>
      <c r="E1002" s="40"/>
      <c r="F1002" s="235" t="s">
        <v>1179</v>
      </c>
      <c r="G1002" s="40"/>
      <c r="H1002" s="40"/>
      <c r="I1002" s="236"/>
      <c r="J1002" s="40"/>
      <c r="K1002" s="40"/>
      <c r="L1002" s="44"/>
      <c r="M1002" s="237"/>
      <c r="N1002" s="238"/>
      <c r="O1002" s="92"/>
      <c r="P1002" s="92"/>
      <c r="Q1002" s="92"/>
      <c r="R1002" s="92"/>
      <c r="S1002" s="92"/>
      <c r="T1002" s="93"/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T1002" s="17" t="s">
        <v>159</v>
      </c>
      <c r="AU1002" s="17" t="s">
        <v>83</v>
      </c>
    </row>
    <row r="1003" s="13" customFormat="1">
      <c r="A1003" s="13"/>
      <c r="B1003" s="239"/>
      <c r="C1003" s="240"/>
      <c r="D1003" s="234" t="s">
        <v>160</v>
      </c>
      <c r="E1003" s="241" t="s">
        <v>1</v>
      </c>
      <c r="F1003" s="242" t="s">
        <v>1172</v>
      </c>
      <c r="G1003" s="240"/>
      <c r="H1003" s="243">
        <v>22.277000000000001</v>
      </c>
      <c r="I1003" s="244"/>
      <c r="J1003" s="240"/>
      <c r="K1003" s="240"/>
      <c r="L1003" s="245"/>
      <c r="M1003" s="246"/>
      <c r="N1003" s="247"/>
      <c r="O1003" s="247"/>
      <c r="P1003" s="247"/>
      <c r="Q1003" s="247"/>
      <c r="R1003" s="247"/>
      <c r="S1003" s="247"/>
      <c r="T1003" s="248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9" t="s">
        <v>160</v>
      </c>
      <c r="AU1003" s="249" t="s">
        <v>83</v>
      </c>
      <c r="AV1003" s="13" t="s">
        <v>83</v>
      </c>
      <c r="AW1003" s="13" t="s">
        <v>30</v>
      </c>
      <c r="AX1003" s="13" t="s">
        <v>73</v>
      </c>
      <c r="AY1003" s="249" t="s">
        <v>151</v>
      </c>
    </row>
    <row r="1004" s="14" customFormat="1">
      <c r="A1004" s="14"/>
      <c r="B1004" s="250"/>
      <c r="C1004" s="251"/>
      <c r="D1004" s="234" t="s">
        <v>160</v>
      </c>
      <c r="E1004" s="252" t="s">
        <v>1</v>
      </c>
      <c r="F1004" s="253" t="s">
        <v>162</v>
      </c>
      <c r="G1004" s="251"/>
      <c r="H1004" s="254">
        <v>22.277000000000001</v>
      </c>
      <c r="I1004" s="255"/>
      <c r="J1004" s="251"/>
      <c r="K1004" s="251"/>
      <c r="L1004" s="256"/>
      <c r="M1004" s="257"/>
      <c r="N1004" s="258"/>
      <c r="O1004" s="258"/>
      <c r="P1004" s="258"/>
      <c r="Q1004" s="258"/>
      <c r="R1004" s="258"/>
      <c r="S1004" s="258"/>
      <c r="T1004" s="259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60" t="s">
        <v>160</v>
      </c>
      <c r="AU1004" s="260" t="s">
        <v>83</v>
      </c>
      <c r="AV1004" s="14" t="s">
        <v>157</v>
      </c>
      <c r="AW1004" s="14" t="s">
        <v>30</v>
      </c>
      <c r="AX1004" s="14" t="s">
        <v>81</v>
      </c>
      <c r="AY1004" s="260" t="s">
        <v>151</v>
      </c>
    </row>
    <row r="1005" s="2" customFormat="1" ht="24.15" customHeight="1">
      <c r="A1005" s="38"/>
      <c r="B1005" s="39"/>
      <c r="C1005" s="220" t="s">
        <v>1181</v>
      </c>
      <c r="D1005" s="220" t="s">
        <v>153</v>
      </c>
      <c r="E1005" s="221" t="s">
        <v>1182</v>
      </c>
      <c r="F1005" s="222" t="s">
        <v>1183</v>
      </c>
      <c r="G1005" s="223" t="s">
        <v>156</v>
      </c>
      <c r="H1005" s="224">
        <v>21.84</v>
      </c>
      <c r="I1005" s="225"/>
      <c r="J1005" s="226">
        <f>ROUND(I1005*H1005,2)</f>
        <v>0</v>
      </c>
      <c r="K1005" s="227"/>
      <c r="L1005" s="44"/>
      <c r="M1005" s="228" t="s">
        <v>1</v>
      </c>
      <c r="N1005" s="229" t="s">
        <v>40</v>
      </c>
      <c r="O1005" s="92"/>
      <c r="P1005" s="230">
        <f>O1005*H1005</f>
        <v>0</v>
      </c>
      <c r="Q1005" s="230">
        <v>0</v>
      </c>
      <c r="R1005" s="230">
        <f>Q1005*H1005</f>
        <v>0</v>
      </c>
      <c r="S1005" s="230">
        <v>0</v>
      </c>
      <c r="T1005" s="231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32" t="s">
        <v>250</v>
      </c>
      <c r="AT1005" s="232" t="s">
        <v>153</v>
      </c>
      <c r="AU1005" s="232" t="s">
        <v>83</v>
      </c>
      <c r="AY1005" s="17" t="s">
        <v>151</v>
      </c>
      <c r="BE1005" s="233">
        <f>IF(N1005="základní",J1005,0)</f>
        <v>0</v>
      </c>
      <c r="BF1005" s="233">
        <f>IF(N1005="snížená",J1005,0)</f>
        <v>0</v>
      </c>
      <c r="BG1005" s="233">
        <f>IF(N1005="zákl. přenesená",J1005,0)</f>
        <v>0</v>
      </c>
      <c r="BH1005" s="233">
        <f>IF(N1005="sníž. přenesená",J1005,0)</f>
        <v>0</v>
      </c>
      <c r="BI1005" s="233">
        <f>IF(N1005="nulová",J1005,0)</f>
        <v>0</v>
      </c>
      <c r="BJ1005" s="17" t="s">
        <v>157</v>
      </c>
      <c r="BK1005" s="233">
        <f>ROUND(I1005*H1005,2)</f>
        <v>0</v>
      </c>
      <c r="BL1005" s="17" t="s">
        <v>250</v>
      </c>
      <c r="BM1005" s="232" t="s">
        <v>1184</v>
      </c>
    </row>
    <row r="1006" s="2" customFormat="1">
      <c r="A1006" s="38"/>
      <c r="B1006" s="39"/>
      <c r="C1006" s="40"/>
      <c r="D1006" s="234" t="s">
        <v>159</v>
      </c>
      <c r="E1006" s="40"/>
      <c r="F1006" s="235" t="s">
        <v>1183</v>
      </c>
      <c r="G1006" s="40"/>
      <c r="H1006" s="40"/>
      <c r="I1006" s="236"/>
      <c r="J1006" s="40"/>
      <c r="K1006" s="40"/>
      <c r="L1006" s="44"/>
      <c r="M1006" s="237"/>
      <c r="N1006" s="238"/>
      <c r="O1006" s="92"/>
      <c r="P1006" s="92"/>
      <c r="Q1006" s="92"/>
      <c r="R1006" s="92"/>
      <c r="S1006" s="92"/>
      <c r="T1006" s="93"/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T1006" s="17" t="s">
        <v>159</v>
      </c>
      <c r="AU1006" s="17" t="s">
        <v>83</v>
      </c>
    </row>
    <row r="1007" s="2" customFormat="1" ht="37.8" customHeight="1">
      <c r="A1007" s="38"/>
      <c r="B1007" s="39"/>
      <c r="C1007" s="272" t="s">
        <v>1185</v>
      </c>
      <c r="D1007" s="272" t="s">
        <v>387</v>
      </c>
      <c r="E1007" s="273" t="s">
        <v>1186</v>
      </c>
      <c r="F1007" s="274" t="s">
        <v>1187</v>
      </c>
      <c r="G1007" s="275" t="s">
        <v>156</v>
      </c>
      <c r="H1007" s="276">
        <v>25.454999999999998</v>
      </c>
      <c r="I1007" s="277"/>
      <c r="J1007" s="278">
        <f>ROUND(I1007*H1007,2)</f>
        <v>0</v>
      </c>
      <c r="K1007" s="279"/>
      <c r="L1007" s="280"/>
      <c r="M1007" s="281" t="s">
        <v>1</v>
      </c>
      <c r="N1007" s="282" t="s">
        <v>40</v>
      </c>
      <c r="O1007" s="92"/>
      <c r="P1007" s="230">
        <f>O1007*H1007</f>
        <v>0</v>
      </c>
      <c r="Q1007" s="230">
        <v>0.00013999999999999999</v>
      </c>
      <c r="R1007" s="230">
        <f>Q1007*H1007</f>
        <v>0.0035636999999999995</v>
      </c>
      <c r="S1007" s="230">
        <v>0</v>
      </c>
      <c r="T1007" s="231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32" t="s">
        <v>340</v>
      </c>
      <c r="AT1007" s="232" t="s">
        <v>387</v>
      </c>
      <c r="AU1007" s="232" t="s">
        <v>83</v>
      </c>
      <c r="AY1007" s="17" t="s">
        <v>151</v>
      </c>
      <c r="BE1007" s="233">
        <f>IF(N1007="základní",J1007,0)</f>
        <v>0</v>
      </c>
      <c r="BF1007" s="233">
        <f>IF(N1007="snížená",J1007,0)</f>
        <v>0</v>
      </c>
      <c r="BG1007" s="233">
        <f>IF(N1007="zákl. přenesená",J1007,0)</f>
        <v>0</v>
      </c>
      <c r="BH1007" s="233">
        <f>IF(N1007="sníž. přenesená",J1007,0)</f>
        <v>0</v>
      </c>
      <c r="BI1007" s="233">
        <f>IF(N1007="nulová",J1007,0)</f>
        <v>0</v>
      </c>
      <c r="BJ1007" s="17" t="s">
        <v>157</v>
      </c>
      <c r="BK1007" s="233">
        <f>ROUND(I1007*H1007,2)</f>
        <v>0</v>
      </c>
      <c r="BL1007" s="17" t="s">
        <v>250</v>
      </c>
      <c r="BM1007" s="232" t="s">
        <v>1188</v>
      </c>
    </row>
    <row r="1008" s="2" customFormat="1">
      <c r="A1008" s="38"/>
      <c r="B1008" s="39"/>
      <c r="C1008" s="40"/>
      <c r="D1008" s="234" t="s">
        <v>159</v>
      </c>
      <c r="E1008" s="40"/>
      <c r="F1008" s="235" t="s">
        <v>1187</v>
      </c>
      <c r="G1008" s="40"/>
      <c r="H1008" s="40"/>
      <c r="I1008" s="236"/>
      <c r="J1008" s="40"/>
      <c r="K1008" s="40"/>
      <c r="L1008" s="44"/>
      <c r="M1008" s="237"/>
      <c r="N1008" s="238"/>
      <c r="O1008" s="92"/>
      <c r="P1008" s="92"/>
      <c r="Q1008" s="92"/>
      <c r="R1008" s="92"/>
      <c r="S1008" s="92"/>
      <c r="T1008" s="93"/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T1008" s="17" t="s">
        <v>159</v>
      </c>
      <c r="AU1008" s="17" t="s">
        <v>83</v>
      </c>
    </row>
    <row r="1009" s="13" customFormat="1">
      <c r="A1009" s="13"/>
      <c r="B1009" s="239"/>
      <c r="C1009" s="240"/>
      <c r="D1009" s="234" t="s">
        <v>160</v>
      </c>
      <c r="E1009" s="241" t="s">
        <v>1</v>
      </c>
      <c r="F1009" s="242" t="s">
        <v>1189</v>
      </c>
      <c r="G1009" s="240"/>
      <c r="H1009" s="243">
        <v>25.454999999999998</v>
      </c>
      <c r="I1009" s="244"/>
      <c r="J1009" s="240"/>
      <c r="K1009" s="240"/>
      <c r="L1009" s="245"/>
      <c r="M1009" s="246"/>
      <c r="N1009" s="247"/>
      <c r="O1009" s="247"/>
      <c r="P1009" s="247"/>
      <c r="Q1009" s="247"/>
      <c r="R1009" s="247"/>
      <c r="S1009" s="247"/>
      <c r="T1009" s="248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9" t="s">
        <v>160</v>
      </c>
      <c r="AU1009" s="249" t="s">
        <v>83</v>
      </c>
      <c r="AV1009" s="13" t="s">
        <v>83</v>
      </c>
      <c r="AW1009" s="13" t="s">
        <v>30</v>
      </c>
      <c r="AX1009" s="13" t="s">
        <v>73</v>
      </c>
      <c r="AY1009" s="249" t="s">
        <v>151</v>
      </c>
    </row>
    <row r="1010" s="14" customFormat="1">
      <c r="A1010" s="14"/>
      <c r="B1010" s="250"/>
      <c r="C1010" s="251"/>
      <c r="D1010" s="234" t="s">
        <v>160</v>
      </c>
      <c r="E1010" s="252" t="s">
        <v>1</v>
      </c>
      <c r="F1010" s="253" t="s">
        <v>162</v>
      </c>
      <c r="G1010" s="251"/>
      <c r="H1010" s="254">
        <v>25.454999999999998</v>
      </c>
      <c r="I1010" s="255"/>
      <c r="J1010" s="251"/>
      <c r="K1010" s="251"/>
      <c r="L1010" s="256"/>
      <c r="M1010" s="257"/>
      <c r="N1010" s="258"/>
      <c r="O1010" s="258"/>
      <c r="P1010" s="258"/>
      <c r="Q1010" s="258"/>
      <c r="R1010" s="258"/>
      <c r="S1010" s="258"/>
      <c r="T1010" s="25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60" t="s">
        <v>160</v>
      </c>
      <c r="AU1010" s="260" t="s">
        <v>83</v>
      </c>
      <c r="AV1010" s="14" t="s">
        <v>157</v>
      </c>
      <c r="AW1010" s="14" t="s">
        <v>30</v>
      </c>
      <c r="AX1010" s="14" t="s">
        <v>81</v>
      </c>
      <c r="AY1010" s="260" t="s">
        <v>151</v>
      </c>
    </row>
    <row r="1011" s="2" customFormat="1" ht="33" customHeight="1">
      <c r="A1011" s="38"/>
      <c r="B1011" s="39"/>
      <c r="C1011" s="220" t="s">
        <v>1190</v>
      </c>
      <c r="D1011" s="220" t="s">
        <v>153</v>
      </c>
      <c r="E1011" s="221" t="s">
        <v>1191</v>
      </c>
      <c r="F1011" s="222" t="s">
        <v>1192</v>
      </c>
      <c r="G1011" s="223" t="s">
        <v>184</v>
      </c>
      <c r="H1011" s="224">
        <v>2.5</v>
      </c>
      <c r="I1011" s="225"/>
      <c r="J1011" s="226">
        <f>ROUND(I1011*H1011,2)</f>
        <v>0</v>
      </c>
      <c r="K1011" s="227"/>
      <c r="L1011" s="44"/>
      <c r="M1011" s="228" t="s">
        <v>1</v>
      </c>
      <c r="N1011" s="229" t="s">
        <v>40</v>
      </c>
      <c r="O1011" s="92"/>
      <c r="P1011" s="230">
        <f>O1011*H1011</f>
        <v>0</v>
      </c>
      <c r="Q1011" s="230">
        <v>1.0000000000000001E-05</v>
      </c>
      <c r="R1011" s="230">
        <f>Q1011*H1011</f>
        <v>2.5000000000000001E-05</v>
      </c>
      <c r="S1011" s="230">
        <v>0</v>
      </c>
      <c r="T1011" s="231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32" t="s">
        <v>250</v>
      </c>
      <c r="AT1011" s="232" t="s">
        <v>153</v>
      </c>
      <c r="AU1011" s="232" t="s">
        <v>83</v>
      </c>
      <c r="AY1011" s="17" t="s">
        <v>151</v>
      </c>
      <c r="BE1011" s="233">
        <f>IF(N1011="základní",J1011,0)</f>
        <v>0</v>
      </c>
      <c r="BF1011" s="233">
        <f>IF(N1011="snížená",J1011,0)</f>
        <v>0</v>
      </c>
      <c r="BG1011" s="233">
        <f>IF(N1011="zákl. přenesená",J1011,0)</f>
        <v>0</v>
      </c>
      <c r="BH1011" s="233">
        <f>IF(N1011="sníž. přenesená",J1011,0)</f>
        <v>0</v>
      </c>
      <c r="BI1011" s="233">
        <f>IF(N1011="nulová",J1011,0)</f>
        <v>0</v>
      </c>
      <c r="BJ1011" s="17" t="s">
        <v>157</v>
      </c>
      <c r="BK1011" s="233">
        <f>ROUND(I1011*H1011,2)</f>
        <v>0</v>
      </c>
      <c r="BL1011" s="17" t="s">
        <v>250</v>
      </c>
      <c r="BM1011" s="232" t="s">
        <v>1193</v>
      </c>
    </row>
    <row r="1012" s="2" customFormat="1">
      <c r="A1012" s="38"/>
      <c r="B1012" s="39"/>
      <c r="C1012" s="40"/>
      <c r="D1012" s="234" t="s">
        <v>159</v>
      </c>
      <c r="E1012" s="40"/>
      <c r="F1012" s="235" t="s">
        <v>1192</v>
      </c>
      <c r="G1012" s="40"/>
      <c r="H1012" s="40"/>
      <c r="I1012" s="236"/>
      <c r="J1012" s="40"/>
      <c r="K1012" s="40"/>
      <c r="L1012" s="44"/>
      <c r="M1012" s="237"/>
      <c r="N1012" s="238"/>
      <c r="O1012" s="92"/>
      <c r="P1012" s="92"/>
      <c r="Q1012" s="92"/>
      <c r="R1012" s="92"/>
      <c r="S1012" s="92"/>
      <c r="T1012" s="93"/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T1012" s="17" t="s">
        <v>159</v>
      </c>
      <c r="AU1012" s="17" t="s">
        <v>83</v>
      </c>
    </row>
    <row r="1013" s="2" customFormat="1" ht="24.15" customHeight="1">
      <c r="A1013" s="38"/>
      <c r="B1013" s="39"/>
      <c r="C1013" s="272" t="s">
        <v>1194</v>
      </c>
      <c r="D1013" s="272" t="s">
        <v>387</v>
      </c>
      <c r="E1013" s="273" t="s">
        <v>1195</v>
      </c>
      <c r="F1013" s="274" t="s">
        <v>1196</v>
      </c>
      <c r="G1013" s="275" t="s">
        <v>184</v>
      </c>
      <c r="H1013" s="276">
        <v>2.5499999999999998</v>
      </c>
      <c r="I1013" s="277"/>
      <c r="J1013" s="278">
        <f>ROUND(I1013*H1013,2)</f>
        <v>0</v>
      </c>
      <c r="K1013" s="279"/>
      <c r="L1013" s="280"/>
      <c r="M1013" s="281" t="s">
        <v>1</v>
      </c>
      <c r="N1013" s="282" t="s">
        <v>40</v>
      </c>
      <c r="O1013" s="92"/>
      <c r="P1013" s="230">
        <f>O1013*H1013</f>
        <v>0</v>
      </c>
      <c r="Q1013" s="230">
        <v>0.00231</v>
      </c>
      <c r="R1013" s="230">
        <f>Q1013*H1013</f>
        <v>0.0058904999999999999</v>
      </c>
      <c r="S1013" s="230">
        <v>0</v>
      </c>
      <c r="T1013" s="231">
        <f>S1013*H1013</f>
        <v>0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232" t="s">
        <v>340</v>
      </c>
      <c r="AT1013" s="232" t="s">
        <v>387</v>
      </c>
      <c r="AU1013" s="232" t="s">
        <v>83</v>
      </c>
      <c r="AY1013" s="17" t="s">
        <v>151</v>
      </c>
      <c r="BE1013" s="233">
        <f>IF(N1013="základní",J1013,0)</f>
        <v>0</v>
      </c>
      <c r="BF1013" s="233">
        <f>IF(N1013="snížená",J1013,0)</f>
        <v>0</v>
      </c>
      <c r="BG1013" s="233">
        <f>IF(N1013="zákl. přenesená",J1013,0)</f>
        <v>0</v>
      </c>
      <c r="BH1013" s="233">
        <f>IF(N1013="sníž. přenesená",J1013,0)</f>
        <v>0</v>
      </c>
      <c r="BI1013" s="233">
        <f>IF(N1013="nulová",J1013,0)</f>
        <v>0</v>
      </c>
      <c r="BJ1013" s="17" t="s">
        <v>157</v>
      </c>
      <c r="BK1013" s="233">
        <f>ROUND(I1013*H1013,2)</f>
        <v>0</v>
      </c>
      <c r="BL1013" s="17" t="s">
        <v>250</v>
      </c>
      <c r="BM1013" s="232" t="s">
        <v>1197</v>
      </c>
    </row>
    <row r="1014" s="2" customFormat="1">
      <c r="A1014" s="38"/>
      <c r="B1014" s="39"/>
      <c r="C1014" s="40"/>
      <c r="D1014" s="234" t="s">
        <v>159</v>
      </c>
      <c r="E1014" s="40"/>
      <c r="F1014" s="235" t="s">
        <v>1196</v>
      </c>
      <c r="G1014" s="40"/>
      <c r="H1014" s="40"/>
      <c r="I1014" s="236"/>
      <c r="J1014" s="40"/>
      <c r="K1014" s="40"/>
      <c r="L1014" s="44"/>
      <c r="M1014" s="237"/>
      <c r="N1014" s="238"/>
      <c r="O1014" s="92"/>
      <c r="P1014" s="92"/>
      <c r="Q1014" s="92"/>
      <c r="R1014" s="92"/>
      <c r="S1014" s="92"/>
      <c r="T1014" s="93"/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T1014" s="17" t="s">
        <v>159</v>
      </c>
      <c r="AU1014" s="17" t="s">
        <v>83</v>
      </c>
    </row>
    <row r="1015" s="13" customFormat="1">
      <c r="A1015" s="13"/>
      <c r="B1015" s="239"/>
      <c r="C1015" s="240"/>
      <c r="D1015" s="234" t="s">
        <v>160</v>
      </c>
      <c r="E1015" s="241" t="s">
        <v>1</v>
      </c>
      <c r="F1015" s="242" t="s">
        <v>1198</v>
      </c>
      <c r="G1015" s="240"/>
      <c r="H1015" s="243">
        <v>2.5499999999999998</v>
      </c>
      <c r="I1015" s="244"/>
      <c r="J1015" s="240"/>
      <c r="K1015" s="240"/>
      <c r="L1015" s="245"/>
      <c r="M1015" s="246"/>
      <c r="N1015" s="247"/>
      <c r="O1015" s="247"/>
      <c r="P1015" s="247"/>
      <c r="Q1015" s="247"/>
      <c r="R1015" s="247"/>
      <c r="S1015" s="247"/>
      <c r="T1015" s="248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9" t="s">
        <v>160</v>
      </c>
      <c r="AU1015" s="249" t="s">
        <v>83</v>
      </c>
      <c r="AV1015" s="13" t="s">
        <v>83</v>
      </c>
      <c r="AW1015" s="13" t="s">
        <v>30</v>
      </c>
      <c r="AX1015" s="13" t="s">
        <v>73</v>
      </c>
      <c r="AY1015" s="249" t="s">
        <v>151</v>
      </c>
    </row>
    <row r="1016" s="14" customFormat="1">
      <c r="A1016" s="14"/>
      <c r="B1016" s="250"/>
      <c r="C1016" s="251"/>
      <c r="D1016" s="234" t="s">
        <v>160</v>
      </c>
      <c r="E1016" s="252" t="s">
        <v>1</v>
      </c>
      <c r="F1016" s="253" t="s">
        <v>162</v>
      </c>
      <c r="G1016" s="251"/>
      <c r="H1016" s="254">
        <v>2.5499999999999998</v>
      </c>
      <c r="I1016" s="255"/>
      <c r="J1016" s="251"/>
      <c r="K1016" s="251"/>
      <c r="L1016" s="256"/>
      <c r="M1016" s="257"/>
      <c r="N1016" s="258"/>
      <c r="O1016" s="258"/>
      <c r="P1016" s="258"/>
      <c r="Q1016" s="258"/>
      <c r="R1016" s="258"/>
      <c r="S1016" s="258"/>
      <c r="T1016" s="259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60" t="s">
        <v>160</v>
      </c>
      <c r="AU1016" s="260" t="s">
        <v>83</v>
      </c>
      <c r="AV1016" s="14" t="s">
        <v>157</v>
      </c>
      <c r="AW1016" s="14" t="s">
        <v>30</v>
      </c>
      <c r="AX1016" s="14" t="s">
        <v>81</v>
      </c>
      <c r="AY1016" s="260" t="s">
        <v>151</v>
      </c>
    </row>
    <row r="1017" s="2" customFormat="1" ht="24.15" customHeight="1">
      <c r="A1017" s="38"/>
      <c r="B1017" s="39"/>
      <c r="C1017" s="220" t="s">
        <v>1199</v>
      </c>
      <c r="D1017" s="220" t="s">
        <v>153</v>
      </c>
      <c r="E1017" s="221" t="s">
        <v>1200</v>
      </c>
      <c r="F1017" s="222" t="s">
        <v>1201</v>
      </c>
      <c r="G1017" s="223" t="s">
        <v>267</v>
      </c>
      <c r="H1017" s="224">
        <v>0.111</v>
      </c>
      <c r="I1017" s="225"/>
      <c r="J1017" s="226">
        <f>ROUND(I1017*H1017,2)</f>
        <v>0</v>
      </c>
      <c r="K1017" s="227"/>
      <c r="L1017" s="44"/>
      <c r="M1017" s="228" t="s">
        <v>1</v>
      </c>
      <c r="N1017" s="229" t="s">
        <v>40</v>
      </c>
      <c r="O1017" s="92"/>
      <c r="P1017" s="230">
        <f>O1017*H1017</f>
        <v>0</v>
      </c>
      <c r="Q1017" s="230">
        <v>0</v>
      </c>
      <c r="R1017" s="230">
        <f>Q1017*H1017</f>
        <v>0</v>
      </c>
      <c r="S1017" s="230">
        <v>0</v>
      </c>
      <c r="T1017" s="231">
        <f>S1017*H1017</f>
        <v>0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232" t="s">
        <v>250</v>
      </c>
      <c r="AT1017" s="232" t="s">
        <v>153</v>
      </c>
      <c r="AU1017" s="232" t="s">
        <v>83</v>
      </c>
      <c r="AY1017" s="17" t="s">
        <v>151</v>
      </c>
      <c r="BE1017" s="233">
        <f>IF(N1017="základní",J1017,0)</f>
        <v>0</v>
      </c>
      <c r="BF1017" s="233">
        <f>IF(N1017="snížená",J1017,0)</f>
        <v>0</v>
      </c>
      <c r="BG1017" s="233">
        <f>IF(N1017="zákl. přenesená",J1017,0)</f>
        <v>0</v>
      </c>
      <c r="BH1017" s="233">
        <f>IF(N1017="sníž. přenesená",J1017,0)</f>
        <v>0</v>
      </c>
      <c r="BI1017" s="233">
        <f>IF(N1017="nulová",J1017,0)</f>
        <v>0</v>
      </c>
      <c r="BJ1017" s="17" t="s">
        <v>157</v>
      </c>
      <c r="BK1017" s="233">
        <f>ROUND(I1017*H1017,2)</f>
        <v>0</v>
      </c>
      <c r="BL1017" s="17" t="s">
        <v>250</v>
      </c>
      <c r="BM1017" s="232" t="s">
        <v>1202</v>
      </c>
    </row>
    <row r="1018" s="2" customFormat="1">
      <c r="A1018" s="38"/>
      <c r="B1018" s="39"/>
      <c r="C1018" s="40"/>
      <c r="D1018" s="234" t="s">
        <v>159</v>
      </c>
      <c r="E1018" s="40"/>
      <c r="F1018" s="235" t="s">
        <v>1203</v>
      </c>
      <c r="G1018" s="40"/>
      <c r="H1018" s="40"/>
      <c r="I1018" s="236"/>
      <c r="J1018" s="40"/>
      <c r="K1018" s="40"/>
      <c r="L1018" s="44"/>
      <c r="M1018" s="237"/>
      <c r="N1018" s="238"/>
      <c r="O1018" s="92"/>
      <c r="P1018" s="92"/>
      <c r="Q1018" s="92"/>
      <c r="R1018" s="92"/>
      <c r="S1018" s="92"/>
      <c r="T1018" s="93"/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T1018" s="17" t="s">
        <v>159</v>
      </c>
      <c r="AU1018" s="17" t="s">
        <v>83</v>
      </c>
    </row>
    <row r="1019" s="12" customFormat="1" ht="22.8" customHeight="1">
      <c r="A1019" s="12"/>
      <c r="B1019" s="204"/>
      <c r="C1019" s="205"/>
      <c r="D1019" s="206" t="s">
        <v>72</v>
      </c>
      <c r="E1019" s="218" t="s">
        <v>1204</v>
      </c>
      <c r="F1019" s="218" t="s">
        <v>1205</v>
      </c>
      <c r="G1019" s="205"/>
      <c r="H1019" s="205"/>
      <c r="I1019" s="208"/>
      <c r="J1019" s="219">
        <f>BK1019</f>
        <v>0</v>
      </c>
      <c r="K1019" s="205"/>
      <c r="L1019" s="210"/>
      <c r="M1019" s="211"/>
      <c r="N1019" s="212"/>
      <c r="O1019" s="212"/>
      <c r="P1019" s="213">
        <f>SUM(P1020:P1023)</f>
        <v>0</v>
      </c>
      <c r="Q1019" s="212"/>
      <c r="R1019" s="213">
        <f>SUM(R1020:R1023)</f>
        <v>0.0060000000000000001</v>
      </c>
      <c r="S1019" s="212"/>
      <c r="T1019" s="214">
        <f>SUM(T1020:T1023)</f>
        <v>0</v>
      </c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R1019" s="215" t="s">
        <v>83</v>
      </c>
      <c r="AT1019" s="216" t="s">
        <v>72</v>
      </c>
      <c r="AU1019" s="216" t="s">
        <v>81</v>
      </c>
      <c r="AY1019" s="215" t="s">
        <v>151</v>
      </c>
      <c r="BK1019" s="217">
        <f>SUM(BK1020:BK1023)</f>
        <v>0</v>
      </c>
    </row>
    <row r="1020" s="2" customFormat="1" ht="24.15" customHeight="1">
      <c r="A1020" s="38"/>
      <c r="B1020" s="39"/>
      <c r="C1020" s="220" t="s">
        <v>1206</v>
      </c>
      <c r="D1020" s="220" t="s">
        <v>153</v>
      </c>
      <c r="E1020" s="221" t="s">
        <v>1207</v>
      </c>
      <c r="F1020" s="222" t="s">
        <v>1208</v>
      </c>
      <c r="G1020" s="223" t="s">
        <v>348</v>
      </c>
      <c r="H1020" s="224">
        <v>4</v>
      </c>
      <c r="I1020" s="225"/>
      <c r="J1020" s="226">
        <f>ROUND(I1020*H1020,2)</f>
        <v>0</v>
      </c>
      <c r="K1020" s="227"/>
      <c r="L1020" s="44"/>
      <c r="M1020" s="228" t="s">
        <v>1</v>
      </c>
      <c r="N1020" s="229" t="s">
        <v>40</v>
      </c>
      <c r="O1020" s="92"/>
      <c r="P1020" s="230">
        <f>O1020*H1020</f>
        <v>0</v>
      </c>
      <c r="Q1020" s="230">
        <v>0.0015</v>
      </c>
      <c r="R1020" s="230">
        <f>Q1020*H1020</f>
        <v>0.0060000000000000001</v>
      </c>
      <c r="S1020" s="230">
        <v>0</v>
      </c>
      <c r="T1020" s="231">
        <f>S1020*H1020</f>
        <v>0</v>
      </c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R1020" s="232" t="s">
        <v>250</v>
      </c>
      <c r="AT1020" s="232" t="s">
        <v>153</v>
      </c>
      <c r="AU1020" s="232" t="s">
        <v>83</v>
      </c>
      <c r="AY1020" s="17" t="s">
        <v>151</v>
      </c>
      <c r="BE1020" s="233">
        <f>IF(N1020="základní",J1020,0)</f>
        <v>0</v>
      </c>
      <c r="BF1020" s="233">
        <f>IF(N1020="snížená",J1020,0)</f>
        <v>0</v>
      </c>
      <c r="BG1020" s="233">
        <f>IF(N1020="zákl. přenesená",J1020,0)</f>
        <v>0</v>
      </c>
      <c r="BH1020" s="233">
        <f>IF(N1020="sníž. přenesená",J1020,0)</f>
        <v>0</v>
      </c>
      <c r="BI1020" s="233">
        <f>IF(N1020="nulová",J1020,0)</f>
        <v>0</v>
      </c>
      <c r="BJ1020" s="17" t="s">
        <v>157</v>
      </c>
      <c r="BK1020" s="233">
        <f>ROUND(I1020*H1020,2)</f>
        <v>0</v>
      </c>
      <c r="BL1020" s="17" t="s">
        <v>250</v>
      </c>
      <c r="BM1020" s="232" t="s">
        <v>1209</v>
      </c>
    </row>
    <row r="1021" s="2" customFormat="1">
      <c r="A1021" s="38"/>
      <c r="B1021" s="39"/>
      <c r="C1021" s="40"/>
      <c r="D1021" s="234" t="s">
        <v>159</v>
      </c>
      <c r="E1021" s="40"/>
      <c r="F1021" s="235" t="s">
        <v>1208</v>
      </c>
      <c r="G1021" s="40"/>
      <c r="H1021" s="40"/>
      <c r="I1021" s="236"/>
      <c r="J1021" s="40"/>
      <c r="K1021" s="40"/>
      <c r="L1021" s="44"/>
      <c r="M1021" s="237"/>
      <c r="N1021" s="238"/>
      <c r="O1021" s="92"/>
      <c r="P1021" s="92"/>
      <c r="Q1021" s="92"/>
      <c r="R1021" s="92"/>
      <c r="S1021" s="92"/>
      <c r="T1021" s="93"/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T1021" s="17" t="s">
        <v>159</v>
      </c>
      <c r="AU1021" s="17" t="s">
        <v>83</v>
      </c>
    </row>
    <row r="1022" s="2" customFormat="1" ht="24.15" customHeight="1">
      <c r="A1022" s="38"/>
      <c r="B1022" s="39"/>
      <c r="C1022" s="220" t="s">
        <v>1210</v>
      </c>
      <c r="D1022" s="220" t="s">
        <v>153</v>
      </c>
      <c r="E1022" s="221" t="s">
        <v>1211</v>
      </c>
      <c r="F1022" s="222" t="s">
        <v>1212</v>
      </c>
      <c r="G1022" s="223" t="s">
        <v>267</v>
      </c>
      <c r="H1022" s="224">
        <v>0.0060000000000000001</v>
      </c>
      <c r="I1022" s="225"/>
      <c r="J1022" s="226">
        <f>ROUND(I1022*H1022,2)</f>
        <v>0</v>
      </c>
      <c r="K1022" s="227"/>
      <c r="L1022" s="44"/>
      <c r="M1022" s="228" t="s">
        <v>1</v>
      </c>
      <c r="N1022" s="229" t="s">
        <v>40</v>
      </c>
      <c r="O1022" s="92"/>
      <c r="P1022" s="230">
        <f>O1022*H1022</f>
        <v>0</v>
      </c>
      <c r="Q1022" s="230">
        <v>0</v>
      </c>
      <c r="R1022" s="230">
        <f>Q1022*H1022</f>
        <v>0</v>
      </c>
      <c r="S1022" s="230">
        <v>0</v>
      </c>
      <c r="T1022" s="231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32" t="s">
        <v>250</v>
      </c>
      <c r="AT1022" s="232" t="s">
        <v>153</v>
      </c>
      <c r="AU1022" s="232" t="s">
        <v>83</v>
      </c>
      <c r="AY1022" s="17" t="s">
        <v>151</v>
      </c>
      <c r="BE1022" s="233">
        <f>IF(N1022="základní",J1022,0)</f>
        <v>0</v>
      </c>
      <c r="BF1022" s="233">
        <f>IF(N1022="snížená",J1022,0)</f>
        <v>0</v>
      </c>
      <c r="BG1022" s="233">
        <f>IF(N1022="zákl. přenesená",J1022,0)</f>
        <v>0</v>
      </c>
      <c r="BH1022" s="233">
        <f>IF(N1022="sníž. přenesená",J1022,0)</f>
        <v>0</v>
      </c>
      <c r="BI1022" s="233">
        <f>IF(N1022="nulová",J1022,0)</f>
        <v>0</v>
      </c>
      <c r="BJ1022" s="17" t="s">
        <v>157</v>
      </c>
      <c r="BK1022" s="233">
        <f>ROUND(I1022*H1022,2)</f>
        <v>0</v>
      </c>
      <c r="BL1022" s="17" t="s">
        <v>250</v>
      </c>
      <c r="BM1022" s="232" t="s">
        <v>1213</v>
      </c>
    </row>
    <row r="1023" s="2" customFormat="1">
      <c r="A1023" s="38"/>
      <c r="B1023" s="39"/>
      <c r="C1023" s="40"/>
      <c r="D1023" s="234" t="s">
        <v>159</v>
      </c>
      <c r="E1023" s="40"/>
      <c r="F1023" s="235" t="s">
        <v>1214</v>
      </c>
      <c r="G1023" s="40"/>
      <c r="H1023" s="40"/>
      <c r="I1023" s="236"/>
      <c r="J1023" s="40"/>
      <c r="K1023" s="40"/>
      <c r="L1023" s="44"/>
      <c r="M1023" s="237"/>
      <c r="N1023" s="238"/>
      <c r="O1023" s="92"/>
      <c r="P1023" s="92"/>
      <c r="Q1023" s="92"/>
      <c r="R1023" s="92"/>
      <c r="S1023" s="92"/>
      <c r="T1023" s="93"/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T1023" s="17" t="s">
        <v>159</v>
      </c>
      <c r="AU1023" s="17" t="s">
        <v>83</v>
      </c>
    </row>
    <row r="1024" s="12" customFormat="1" ht="22.8" customHeight="1">
      <c r="A1024" s="12"/>
      <c r="B1024" s="204"/>
      <c r="C1024" s="205"/>
      <c r="D1024" s="206" t="s">
        <v>72</v>
      </c>
      <c r="E1024" s="218" t="s">
        <v>1215</v>
      </c>
      <c r="F1024" s="218" t="s">
        <v>1216</v>
      </c>
      <c r="G1024" s="205"/>
      <c r="H1024" s="205"/>
      <c r="I1024" s="208"/>
      <c r="J1024" s="219">
        <f>BK1024</f>
        <v>0</v>
      </c>
      <c r="K1024" s="205"/>
      <c r="L1024" s="210"/>
      <c r="M1024" s="211"/>
      <c r="N1024" s="212"/>
      <c r="O1024" s="212"/>
      <c r="P1024" s="213">
        <f>SUM(P1025:P1034)</f>
        <v>0</v>
      </c>
      <c r="Q1024" s="212"/>
      <c r="R1024" s="213">
        <f>SUM(R1025:R1034)</f>
        <v>0.0087999999999999988</v>
      </c>
      <c r="S1024" s="212"/>
      <c r="T1024" s="214">
        <f>SUM(T1025:T1034)</f>
        <v>0</v>
      </c>
      <c r="U1024" s="12"/>
      <c r="V1024" s="12"/>
      <c r="W1024" s="12"/>
      <c r="X1024" s="12"/>
      <c r="Y1024" s="12"/>
      <c r="Z1024" s="12"/>
      <c r="AA1024" s="12"/>
      <c r="AB1024" s="12"/>
      <c r="AC1024" s="12"/>
      <c r="AD1024" s="12"/>
      <c r="AE1024" s="12"/>
      <c r="AR1024" s="215" t="s">
        <v>83</v>
      </c>
      <c r="AT1024" s="216" t="s">
        <v>72</v>
      </c>
      <c r="AU1024" s="216" t="s">
        <v>81</v>
      </c>
      <c r="AY1024" s="215" t="s">
        <v>151</v>
      </c>
      <c r="BK1024" s="217">
        <f>SUM(BK1025:BK1034)</f>
        <v>0</v>
      </c>
    </row>
    <row r="1025" s="2" customFormat="1" ht="21.75" customHeight="1">
      <c r="A1025" s="38"/>
      <c r="B1025" s="39"/>
      <c r="C1025" s="220" t="s">
        <v>1217</v>
      </c>
      <c r="D1025" s="220" t="s">
        <v>153</v>
      </c>
      <c r="E1025" s="221" t="s">
        <v>1218</v>
      </c>
      <c r="F1025" s="222" t="s">
        <v>1219</v>
      </c>
      <c r="G1025" s="223" t="s">
        <v>348</v>
      </c>
      <c r="H1025" s="224">
        <v>1</v>
      </c>
      <c r="I1025" s="225"/>
      <c r="J1025" s="226">
        <f>ROUND(I1025*H1025,2)</f>
        <v>0</v>
      </c>
      <c r="K1025" s="227"/>
      <c r="L1025" s="44"/>
      <c r="M1025" s="228" t="s">
        <v>1</v>
      </c>
      <c r="N1025" s="229" t="s">
        <v>40</v>
      </c>
      <c r="O1025" s="92"/>
      <c r="P1025" s="230">
        <f>O1025*H1025</f>
        <v>0</v>
      </c>
      <c r="Q1025" s="230">
        <v>0.00132</v>
      </c>
      <c r="R1025" s="230">
        <f>Q1025*H1025</f>
        <v>0.00132</v>
      </c>
      <c r="S1025" s="230">
        <v>0</v>
      </c>
      <c r="T1025" s="231">
        <f>S1025*H1025</f>
        <v>0</v>
      </c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R1025" s="232" t="s">
        <v>250</v>
      </c>
      <c r="AT1025" s="232" t="s">
        <v>153</v>
      </c>
      <c r="AU1025" s="232" t="s">
        <v>83</v>
      </c>
      <c r="AY1025" s="17" t="s">
        <v>151</v>
      </c>
      <c r="BE1025" s="233">
        <f>IF(N1025="základní",J1025,0)</f>
        <v>0</v>
      </c>
      <c r="BF1025" s="233">
        <f>IF(N1025="snížená",J1025,0)</f>
        <v>0</v>
      </c>
      <c r="BG1025" s="233">
        <f>IF(N1025="zákl. přenesená",J1025,0)</f>
        <v>0</v>
      </c>
      <c r="BH1025" s="233">
        <f>IF(N1025="sníž. přenesená",J1025,0)</f>
        <v>0</v>
      </c>
      <c r="BI1025" s="233">
        <f>IF(N1025="nulová",J1025,0)</f>
        <v>0</v>
      </c>
      <c r="BJ1025" s="17" t="s">
        <v>157</v>
      </c>
      <c r="BK1025" s="233">
        <f>ROUND(I1025*H1025,2)</f>
        <v>0</v>
      </c>
      <c r="BL1025" s="17" t="s">
        <v>250</v>
      </c>
      <c r="BM1025" s="232" t="s">
        <v>1220</v>
      </c>
    </row>
    <row r="1026" s="2" customFormat="1">
      <c r="A1026" s="38"/>
      <c r="B1026" s="39"/>
      <c r="C1026" s="40"/>
      <c r="D1026" s="234" t="s">
        <v>159</v>
      </c>
      <c r="E1026" s="40"/>
      <c r="F1026" s="235" t="s">
        <v>1219</v>
      </c>
      <c r="G1026" s="40"/>
      <c r="H1026" s="40"/>
      <c r="I1026" s="236"/>
      <c r="J1026" s="40"/>
      <c r="K1026" s="40"/>
      <c r="L1026" s="44"/>
      <c r="M1026" s="237"/>
      <c r="N1026" s="238"/>
      <c r="O1026" s="92"/>
      <c r="P1026" s="92"/>
      <c r="Q1026" s="92"/>
      <c r="R1026" s="92"/>
      <c r="S1026" s="92"/>
      <c r="T1026" s="93"/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T1026" s="17" t="s">
        <v>159</v>
      </c>
      <c r="AU1026" s="17" t="s">
        <v>83</v>
      </c>
    </row>
    <row r="1027" s="2" customFormat="1" ht="21.75" customHeight="1">
      <c r="A1027" s="38"/>
      <c r="B1027" s="39"/>
      <c r="C1027" s="220" t="s">
        <v>1221</v>
      </c>
      <c r="D1027" s="220" t="s">
        <v>153</v>
      </c>
      <c r="E1027" s="221" t="s">
        <v>1222</v>
      </c>
      <c r="F1027" s="222" t="s">
        <v>1223</v>
      </c>
      <c r="G1027" s="223" t="s">
        <v>348</v>
      </c>
      <c r="H1027" s="224">
        <v>1</v>
      </c>
      <c r="I1027" s="225"/>
      <c r="J1027" s="226">
        <f>ROUND(I1027*H1027,2)</f>
        <v>0</v>
      </c>
      <c r="K1027" s="227"/>
      <c r="L1027" s="44"/>
      <c r="M1027" s="228" t="s">
        <v>1</v>
      </c>
      <c r="N1027" s="229" t="s">
        <v>40</v>
      </c>
      <c r="O1027" s="92"/>
      <c r="P1027" s="230">
        <f>O1027*H1027</f>
        <v>0</v>
      </c>
      <c r="Q1027" s="230">
        <v>0.00069999999999999999</v>
      </c>
      <c r="R1027" s="230">
        <f>Q1027*H1027</f>
        <v>0.00069999999999999999</v>
      </c>
      <c r="S1027" s="230">
        <v>0</v>
      </c>
      <c r="T1027" s="231">
        <f>S1027*H1027</f>
        <v>0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32" t="s">
        <v>250</v>
      </c>
      <c r="AT1027" s="232" t="s">
        <v>153</v>
      </c>
      <c r="AU1027" s="232" t="s">
        <v>83</v>
      </c>
      <c r="AY1027" s="17" t="s">
        <v>151</v>
      </c>
      <c r="BE1027" s="233">
        <f>IF(N1027="základní",J1027,0)</f>
        <v>0</v>
      </c>
      <c r="BF1027" s="233">
        <f>IF(N1027="snížená",J1027,0)</f>
        <v>0</v>
      </c>
      <c r="BG1027" s="233">
        <f>IF(N1027="zákl. přenesená",J1027,0)</f>
        <v>0</v>
      </c>
      <c r="BH1027" s="233">
        <f>IF(N1027="sníž. přenesená",J1027,0)</f>
        <v>0</v>
      </c>
      <c r="BI1027" s="233">
        <f>IF(N1027="nulová",J1027,0)</f>
        <v>0</v>
      </c>
      <c r="BJ1027" s="17" t="s">
        <v>157</v>
      </c>
      <c r="BK1027" s="233">
        <f>ROUND(I1027*H1027,2)</f>
        <v>0</v>
      </c>
      <c r="BL1027" s="17" t="s">
        <v>250</v>
      </c>
      <c r="BM1027" s="232" t="s">
        <v>1224</v>
      </c>
    </row>
    <row r="1028" s="2" customFormat="1">
      <c r="A1028" s="38"/>
      <c r="B1028" s="39"/>
      <c r="C1028" s="40"/>
      <c r="D1028" s="234" t="s">
        <v>159</v>
      </c>
      <c r="E1028" s="40"/>
      <c r="F1028" s="235" t="s">
        <v>1223</v>
      </c>
      <c r="G1028" s="40"/>
      <c r="H1028" s="40"/>
      <c r="I1028" s="236"/>
      <c r="J1028" s="40"/>
      <c r="K1028" s="40"/>
      <c r="L1028" s="44"/>
      <c r="M1028" s="237"/>
      <c r="N1028" s="238"/>
      <c r="O1028" s="92"/>
      <c r="P1028" s="92"/>
      <c r="Q1028" s="92"/>
      <c r="R1028" s="92"/>
      <c r="S1028" s="92"/>
      <c r="T1028" s="93"/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T1028" s="17" t="s">
        <v>159</v>
      </c>
      <c r="AU1028" s="17" t="s">
        <v>83</v>
      </c>
    </row>
    <row r="1029" s="2" customFormat="1" ht="16.5" customHeight="1">
      <c r="A1029" s="38"/>
      <c r="B1029" s="39"/>
      <c r="C1029" s="220" t="s">
        <v>1225</v>
      </c>
      <c r="D1029" s="220" t="s">
        <v>153</v>
      </c>
      <c r="E1029" s="221" t="s">
        <v>1226</v>
      </c>
      <c r="F1029" s="222" t="s">
        <v>1227</v>
      </c>
      <c r="G1029" s="223" t="s">
        <v>842</v>
      </c>
      <c r="H1029" s="224">
        <v>1</v>
      </c>
      <c r="I1029" s="225"/>
      <c r="J1029" s="226">
        <f>ROUND(I1029*H1029,2)</f>
        <v>0</v>
      </c>
      <c r="K1029" s="227"/>
      <c r="L1029" s="44"/>
      <c r="M1029" s="228" t="s">
        <v>1</v>
      </c>
      <c r="N1029" s="229" t="s">
        <v>40</v>
      </c>
      <c r="O1029" s="92"/>
      <c r="P1029" s="230">
        <f>O1029*H1029</f>
        <v>0</v>
      </c>
      <c r="Q1029" s="230">
        <v>0.0067799999999999996</v>
      </c>
      <c r="R1029" s="230">
        <f>Q1029*H1029</f>
        <v>0.0067799999999999996</v>
      </c>
      <c r="S1029" s="230">
        <v>0</v>
      </c>
      <c r="T1029" s="231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32" t="s">
        <v>250</v>
      </c>
      <c r="AT1029" s="232" t="s">
        <v>153</v>
      </c>
      <c r="AU1029" s="232" t="s">
        <v>83</v>
      </c>
      <c r="AY1029" s="17" t="s">
        <v>151</v>
      </c>
      <c r="BE1029" s="233">
        <f>IF(N1029="základní",J1029,0)</f>
        <v>0</v>
      </c>
      <c r="BF1029" s="233">
        <f>IF(N1029="snížená",J1029,0)</f>
        <v>0</v>
      </c>
      <c r="BG1029" s="233">
        <f>IF(N1029="zákl. přenesená",J1029,0)</f>
        <v>0</v>
      </c>
      <c r="BH1029" s="233">
        <f>IF(N1029="sníž. přenesená",J1029,0)</f>
        <v>0</v>
      </c>
      <c r="BI1029" s="233">
        <f>IF(N1029="nulová",J1029,0)</f>
        <v>0</v>
      </c>
      <c r="BJ1029" s="17" t="s">
        <v>157</v>
      </c>
      <c r="BK1029" s="233">
        <f>ROUND(I1029*H1029,2)</f>
        <v>0</v>
      </c>
      <c r="BL1029" s="17" t="s">
        <v>250</v>
      </c>
      <c r="BM1029" s="232" t="s">
        <v>1228</v>
      </c>
    </row>
    <row r="1030" s="2" customFormat="1">
      <c r="A1030" s="38"/>
      <c r="B1030" s="39"/>
      <c r="C1030" s="40"/>
      <c r="D1030" s="234" t="s">
        <v>159</v>
      </c>
      <c r="E1030" s="40"/>
      <c r="F1030" s="235" t="s">
        <v>1227</v>
      </c>
      <c r="G1030" s="40"/>
      <c r="H1030" s="40"/>
      <c r="I1030" s="236"/>
      <c r="J1030" s="40"/>
      <c r="K1030" s="40"/>
      <c r="L1030" s="44"/>
      <c r="M1030" s="237"/>
      <c r="N1030" s="238"/>
      <c r="O1030" s="92"/>
      <c r="P1030" s="92"/>
      <c r="Q1030" s="92"/>
      <c r="R1030" s="92"/>
      <c r="S1030" s="92"/>
      <c r="T1030" s="93"/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T1030" s="17" t="s">
        <v>159</v>
      </c>
      <c r="AU1030" s="17" t="s">
        <v>83</v>
      </c>
    </row>
    <row r="1031" s="15" customFormat="1">
      <c r="A1031" s="15"/>
      <c r="B1031" s="261"/>
      <c r="C1031" s="262"/>
      <c r="D1031" s="234" t="s">
        <v>160</v>
      </c>
      <c r="E1031" s="263" t="s">
        <v>1</v>
      </c>
      <c r="F1031" s="264" t="s">
        <v>1229</v>
      </c>
      <c r="G1031" s="262"/>
      <c r="H1031" s="263" t="s">
        <v>1</v>
      </c>
      <c r="I1031" s="265"/>
      <c r="J1031" s="262"/>
      <c r="K1031" s="262"/>
      <c r="L1031" s="266"/>
      <c r="M1031" s="267"/>
      <c r="N1031" s="268"/>
      <c r="O1031" s="268"/>
      <c r="P1031" s="268"/>
      <c r="Q1031" s="268"/>
      <c r="R1031" s="268"/>
      <c r="S1031" s="268"/>
      <c r="T1031" s="269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T1031" s="270" t="s">
        <v>160</v>
      </c>
      <c r="AU1031" s="270" t="s">
        <v>83</v>
      </c>
      <c r="AV1031" s="15" t="s">
        <v>81</v>
      </c>
      <c r="AW1031" s="15" t="s">
        <v>30</v>
      </c>
      <c r="AX1031" s="15" t="s">
        <v>73</v>
      </c>
      <c r="AY1031" s="270" t="s">
        <v>151</v>
      </c>
    </row>
    <row r="1032" s="13" customFormat="1">
      <c r="A1032" s="13"/>
      <c r="B1032" s="239"/>
      <c r="C1032" s="240"/>
      <c r="D1032" s="234" t="s">
        <v>160</v>
      </c>
      <c r="E1032" s="241" t="s">
        <v>1</v>
      </c>
      <c r="F1032" s="242" t="s">
        <v>81</v>
      </c>
      <c r="G1032" s="240"/>
      <c r="H1032" s="243">
        <v>1</v>
      </c>
      <c r="I1032" s="244"/>
      <c r="J1032" s="240"/>
      <c r="K1032" s="240"/>
      <c r="L1032" s="245"/>
      <c r="M1032" s="246"/>
      <c r="N1032" s="247"/>
      <c r="O1032" s="247"/>
      <c r="P1032" s="247"/>
      <c r="Q1032" s="247"/>
      <c r="R1032" s="247"/>
      <c r="S1032" s="247"/>
      <c r="T1032" s="24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9" t="s">
        <v>160</v>
      </c>
      <c r="AU1032" s="249" t="s">
        <v>83</v>
      </c>
      <c r="AV1032" s="13" t="s">
        <v>83</v>
      </c>
      <c r="AW1032" s="13" t="s">
        <v>30</v>
      </c>
      <c r="AX1032" s="13" t="s">
        <v>81</v>
      </c>
      <c r="AY1032" s="249" t="s">
        <v>151</v>
      </c>
    </row>
    <row r="1033" s="2" customFormat="1" ht="24.15" customHeight="1">
      <c r="A1033" s="38"/>
      <c r="B1033" s="39"/>
      <c r="C1033" s="220" t="s">
        <v>1230</v>
      </c>
      <c r="D1033" s="220" t="s">
        <v>153</v>
      </c>
      <c r="E1033" s="221" t="s">
        <v>1231</v>
      </c>
      <c r="F1033" s="222" t="s">
        <v>1232</v>
      </c>
      <c r="G1033" s="223" t="s">
        <v>267</v>
      </c>
      <c r="H1033" s="224">
        <v>0.0089999999999999993</v>
      </c>
      <c r="I1033" s="225"/>
      <c r="J1033" s="226">
        <f>ROUND(I1033*H1033,2)</f>
        <v>0</v>
      </c>
      <c r="K1033" s="227"/>
      <c r="L1033" s="44"/>
      <c r="M1033" s="228" t="s">
        <v>1</v>
      </c>
      <c r="N1033" s="229" t="s">
        <v>40</v>
      </c>
      <c r="O1033" s="92"/>
      <c r="P1033" s="230">
        <f>O1033*H1033</f>
        <v>0</v>
      </c>
      <c r="Q1033" s="230">
        <v>0</v>
      </c>
      <c r="R1033" s="230">
        <f>Q1033*H1033</f>
        <v>0</v>
      </c>
      <c r="S1033" s="230">
        <v>0</v>
      </c>
      <c r="T1033" s="231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32" t="s">
        <v>250</v>
      </c>
      <c r="AT1033" s="232" t="s">
        <v>153</v>
      </c>
      <c r="AU1033" s="232" t="s">
        <v>83</v>
      </c>
      <c r="AY1033" s="17" t="s">
        <v>151</v>
      </c>
      <c r="BE1033" s="233">
        <f>IF(N1033="základní",J1033,0)</f>
        <v>0</v>
      </c>
      <c r="BF1033" s="233">
        <f>IF(N1033="snížená",J1033,0)</f>
        <v>0</v>
      </c>
      <c r="BG1033" s="233">
        <f>IF(N1033="zákl. přenesená",J1033,0)</f>
        <v>0</v>
      </c>
      <c r="BH1033" s="233">
        <f>IF(N1033="sníž. přenesená",J1033,0)</f>
        <v>0</v>
      </c>
      <c r="BI1033" s="233">
        <f>IF(N1033="nulová",J1033,0)</f>
        <v>0</v>
      </c>
      <c r="BJ1033" s="17" t="s">
        <v>157</v>
      </c>
      <c r="BK1033" s="233">
        <f>ROUND(I1033*H1033,2)</f>
        <v>0</v>
      </c>
      <c r="BL1033" s="17" t="s">
        <v>250</v>
      </c>
      <c r="BM1033" s="232" t="s">
        <v>1233</v>
      </c>
    </row>
    <row r="1034" s="2" customFormat="1">
      <c r="A1034" s="38"/>
      <c r="B1034" s="39"/>
      <c r="C1034" s="40"/>
      <c r="D1034" s="234" t="s">
        <v>159</v>
      </c>
      <c r="E1034" s="40"/>
      <c r="F1034" s="235" t="s">
        <v>1234</v>
      </c>
      <c r="G1034" s="40"/>
      <c r="H1034" s="40"/>
      <c r="I1034" s="236"/>
      <c r="J1034" s="40"/>
      <c r="K1034" s="40"/>
      <c r="L1034" s="44"/>
      <c r="M1034" s="237"/>
      <c r="N1034" s="238"/>
      <c r="O1034" s="92"/>
      <c r="P1034" s="92"/>
      <c r="Q1034" s="92"/>
      <c r="R1034" s="92"/>
      <c r="S1034" s="92"/>
      <c r="T1034" s="93"/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T1034" s="17" t="s">
        <v>159</v>
      </c>
      <c r="AU1034" s="17" t="s">
        <v>83</v>
      </c>
    </row>
    <row r="1035" s="12" customFormat="1" ht="22.8" customHeight="1">
      <c r="A1035" s="12"/>
      <c r="B1035" s="204"/>
      <c r="C1035" s="205"/>
      <c r="D1035" s="206" t="s">
        <v>72</v>
      </c>
      <c r="E1035" s="218" t="s">
        <v>1235</v>
      </c>
      <c r="F1035" s="218" t="s">
        <v>1236</v>
      </c>
      <c r="G1035" s="205"/>
      <c r="H1035" s="205"/>
      <c r="I1035" s="208"/>
      <c r="J1035" s="219">
        <f>BK1035</f>
        <v>0</v>
      </c>
      <c r="K1035" s="205"/>
      <c r="L1035" s="210"/>
      <c r="M1035" s="211"/>
      <c r="N1035" s="212"/>
      <c r="O1035" s="212"/>
      <c r="P1035" s="213">
        <f>SUM(P1036:P1043)</f>
        <v>0</v>
      </c>
      <c r="Q1035" s="212"/>
      <c r="R1035" s="213">
        <f>SUM(R1036:R1043)</f>
        <v>0</v>
      </c>
      <c r="S1035" s="212"/>
      <c r="T1035" s="214">
        <f>SUM(T1036:T1043)</f>
        <v>0.31713999999999998</v>
      </c>
      <c r="U1035" s="12"/>
      <c r="V1035" s="12"/>
      <c r="W1035" s="12"/>
      <c r="X1035" s="12"/>
      <c r="Y1035" s="12"/>
      <c r="Z1035" s="12"/>
      <c r="AA1035" s="12"/>
      <c r="AB1035" s="12"/>
      <c r="AC1035" s="12"/>
      <c r="AD1035" s="12"/>
      <c r="AE1035" s="12"/>
      <c r="AR1035" s="215" t="s">
        <v>83</v>
      </c>
      <c r="AT1035" s="216" t="s">
        <v>72</v>
      </c>
      <c r="AU1035" s="216" t="s">
        <v>81</v>
      </c>
      <c r="AY1035" s="215" t="s">
        <v>151</v>
      </c>
      <c r="BK1035" s="217">
        <f>SUM(BK1036:BK1043)</f>
        <v>0</v>
      </c>
    </row>
    <row r="1036" s="2" customFormat="1" ht="24.15" customHeight="1">
      <c r="A1036" s="38"/>
      <c r="B1036" s="39"/>
      <c r="C1036" s="220" t="s">
        <v>1237</v>
      </c>
      <c r="D1036" s="220" t="s">
        <v>153</v>
      </c>
      <c r="E1036" s="221" t="s">
        <v>1238</v>
      </c>
      <c r="F1036" s="222" t="s">
        <v>1239</v>
      </c>
      <c r="G1036" s="223" t="s">
        <v>842</v>
      </c>
      <c r="H1036" s="224">
        <v>1</v>
      </c>
      <c r="I1036" s="225"/>
      <c r="J1036" s="226">
        <f>ROUND(I1036*H1036,2)</f>
        <v>0</v>
      </c>
      <c r="K1036" s="227"/>
      <c r="L1036" s="44"/>
      <c r="M1036" s="228" t="s">
        <v>1</v>
      </c>
      <c r="N1036" s="229" t="s">
        <v>40</v>
      </c>
      <c r="O1036" s="92"/>
      <c r="P1036" s="230">
        <f>O1036*H1036</f>
        <v>0</v>
      </c>
      <c r="Q1036" s="230">
        <v>0</v>
      </c>
      <c r="R1036" s="230">
        <f>Q1036*H1036</f>
        <v>0</v>
      </c>
      <c r="S1036" s="230">
        <v>0.095399999999999999</v>
      </c>
      <c r="T1036" s="231">
        <f>S1036*H1036</f>
        <v>0.095399999999999999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32" t="s">
        <v>250</v>
      </c>
      <c r="AT1036" s="232" t="s">
        <v>153</v>
      </c>
      <c r="AU1036" s="232" t="s">
        <v>83</v>
      </c>
      <c r="AY1036" s="17" t="s">
        <v>151</v>
      </c>
      <c r="BE1036" s="233">
        <f>IF(N1036="základní",J1036,0)</f>
        <v>0</v>
      </c>
      <c r="BF1036" s="233">
        <f>IF(N1036="snížená",J1036,0)</f>
        <v>0</v>
      </c>
      <c r="BG1036" s="233">
        <f>IF(N1036="zákl. přenesená",J1036,0)</f>
        <v>0</v>
      </c>
      <c r="BH1036" s="233">
        <f>IF(N1036="sníž. přenesená",J1036,0)</f>
        <v>0</v>
      </c>
      <c r="BI1036" s="233">
        <f>IF(N1036="nulová",J1036,0)</f>
        <v>0</v>
      </c>
      <c r="BJ1036" s="17" t="s">
        <v>157</v>
      </c>
      <c r="BK1036" s="233">
        <f>ROUND(I1036*H1036,2)</f>
        <v>0</v>
      </c>
      <c r="BL1036" s="17" t="s">
        <v>250</v>
      </c>
      <c r="BM1036" s="232" t="s">
        <v>1240</v>
      </c>
    </row>
    <row r="1037" s="2" customFormat="1">
      <c r="A1037" s="38"/>
      <c r="B1037" s="39"/>
      <c r="C1037" s="40"/>
      <c r="D1037" s="234" t="s">
        <v>159</v>
      </c>
      <c r="E1037" s="40"/>
      <c r="F1037" s="235" t="s">
        <v>1239</v>
      </c>
      <c r="G1037" s="40"/>
      <c r="H1037" s="40"/>
      <c r="I1037" s="236"/>
      <c r="J1037" s="40"/>
      <c r="K1037" s="40"/>
      <c r="L1037" s="44"/>
      <c r="M1037" s="237"/>
      <c r="N1037" s="238"/>
      <c r="O1037" s="92"/>
      <c r="P1037" s="92"/>
      <c r="Q1037" s="92"/>
      <c r="R1037" s="92"/>
      <c r="S1037" s="92"/>
      <c r="T1037" s="93"/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T1037" s="17" t="s">
        <v>159</v>
      </c>
      <c r="AU1037" s="17" t="s">
        <v>83</v>
      </c>
    </row>
    <row r="1038" s="2" customFormat="1" ht="16.5" customHeight="1">
      <c r="A1038" s="38"/>
      <c r="B1038" s="39"/>
      <c r="C1038" s="220" t="s">
        <v>1241</v>
      </c>
      <c r="D1038" s="220" t="s">
        <v>153</v>
      </c>
      <c r="E1038" s="221" t="s">
        <v>1242</v>
      </c>
      <c r="F1038" s="222" t="s">
        <v>1243</v>
      </c>
      <c r="G1038" s="223" t="s">
        <v>842</v>
      </c>
      <c r="H1038" s="224">
        <v>1</v>
      </c>
      <c r="I1038" s="225"/>
      <c r="J1038" s="226">
        <f>ROUND(I1038*H1038,2)</f>
        <v>0</v>
      </c>
      <c r="K1038" s="227"/>
      <c r="L1038" s="44"/>
      <c r="M1038" s="228" t="s">
        <v>1</v>
      </c>
      <c r="N1038" s="229" t="s">
        <v>40</v>
      </c>
      <c r="O1038" s="92"/>
      <c r="P1038" s="230">
        <f>O1038*H1038</f>
        <v>0</v>
      </c>
      <c r="Q1038" s="230">
        <v>0</v>
      </c>
      <c r="R1038" s="230">
        <f>Q1038*H1038</f>
        <v>0</v>
      </c>
      <c r="S1038" s="230">
        <v>0.01874</v>
      </c>
      <c r="T1038" s="231">
        <f>S1038*H1038</f>
        <v>0.01874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32" t="s">
        <v>250</v>
      </c>
      <c r="AT1038" s="232" t="s">
        <v>153</v>
      </c>
      <c r="AU1038" s="232" t="s">
        <v>83</v>
      </c>
      <c r="AY1038" s="17" t="s">
        <v>151</v>
      </c>
      <c r="BE1038" s="233">
        <f>IF(N1038="základní",J1038,0)</f>
        <v>0</v>
      </c>
      <c r="BF1038" s="233">
        <f>IF(N1038="snížená",J1038,0)</f>
        <v>0</v>
      </c>
      <c r="BG1038" s="233">
        <f>IF(N1038="zákl. přenesená",J1038,0)</f>
        <v>0</v>
      </c>
      <c r="BH1038" s="233">
        <f>IF(N1038="sníž. přenesená",J1038,0)</f>
        <v>0</v>
      </c>
      <c r="BI1038" s="233">
        <f>IF(N1038="nulová",J1038,0)</f>
        <v>0</v>
      </c>
      <c r="BJ1038" s="17" t="s">
        <v>157</v>
      </c>
      <c r="BK1038" s="233">
        <f>ROUND(I1038*H1038,2)</f>
        <v>0</v>
      </c>
      <c r="BL1038" s="17" t="s">
        <v>250</v>
      </c>
      <c r="BM1038" s="232" t="s">
        <v>1244</v>
      </c>
    </row>
    <row r="1039" s="2" customFormat="1">
      <c r="A1039" s="38"/>
      <c r="B1039" s="39"/>
      <c r="C1039" s="40"/>
      <c r="D1039" s="234" t="s">
        <v>159</v>
      </c>
      <c r="E1039" s="40"/>
      <c r="F1039" s="235" t="s">
        <v>1243</v>
      </c>
      <c r="G1039" s="40"/>
      <c r="H1039" s="40"/>
      <c r="I1039" s="236"/>
      <c r="J1039" s="40"/>
      <c r="K1039" s="40"/>
      <c r="L1039" s="44"/>
      <c r="M1039" s="237"/>
      <c r="N1039" s="238"/>
      <c r="O1039" s="92"/>
      <c r="P1039" s="92"/>
      <c r="Q1039" s="92"/>
      <c r="R1039" s="92"/>
      <c r="S1039" s="92"/>
      <c r="T1039" s="93"/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T1039" s="17" t="s">
        <v>159</v>
      </c>
      <c r="AU1039" s="17" t="s">
        <v>83</v>
      </c>
    </row>
    <row r="1040" s="2" customFormat="1" ht="33" customHeight="1">
      <c r="A1040" s="38"/>
      <c r="B1040" s="39"/>
      <c r="C1040" s="220" t="s">
        <v>1245</v>
      </c>
      <c r="D1040" s="220" t="s">
        <v>153</v>
      </c>
      <c r="E1040" s="221" t="s">
        <v>1246</v>
      </c>
      <c r="F1040" s="222" t="s">
        <v>1247</v>
      </c>
      <c r="G1040" s="223" t="s">
        <v>842</v>
      </c>
      <c r="H1040" s="224">
        <v>1</v>
      </c>
      <c r="I1040" s="225"/>
      <c r="J1040" s="226">
        <f>ROUND(I1040*H1040,2)</f>
        <v>0</v>
      </c>
      <c r="K1040" s="227"/>
      <c r="L1040" s="44"/>
      <c r="M1040" s="228" t="s">
        <v>1</v>
      </c>
      <c r="N1040" s="229" t="s">
        <v>40</v>
      </c>
      <c r="O1040" s="92"/>
      <c r="P1040" s="230">
        <f>O1040*H1040</f>
        <v>0</v>
      </c>
      <c r="Q1040" s="230">
        <v>0</v>
      </c>
      <c r="R1040" s="230">
        <f>Q1040*H1040</f>
        <v>0</v>
      </c>
      <c r="S1040" s="230">
        <v>0.20300000000000001</v>
      </c>
      <c r="T1040" s="231">
        <f>S1040*H1040</f>
        <v>0.20300000000000001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32" t="s">
        <v>250</v>
      </c>
      <c r="AT1040" s="232" t="s">
        <v>153</v>
      </c>
      <c r="AU1040" s="232" t="s">
        <v>83</v>
      </c>
      <c r="AY1040" s="17" t="s">
        <v>151</v>
      </c>
      <c r="BE1040" s="233">
        <f>IF(N1040="základní",J1040,0)</f>
        <v>0</v>
      </c>
      <c r="BF1040" s="233">
        <f>IF(N1040="snížená",J1040,0)</f>
        <v>0</v>
      </c>
      <c r="BG1040" s="233">
        <f>IF(N1040="zákl. přenesená",J1040,0)</f>
        <v>0</v>
      </c>
      <c r="BH1040" s="233">
        <f>IF(N1040="sníž. přenesená",J1040,0)</f>
        <v>0</v>
      </c>
      <c r="BI1040" s="233">
        <f>IF(N1040="nulová",J1040,0)</f>
        <v>0</v>
      </c>
      <c r="BJ1040" s="17" t="s">
        <v>157</v>
      </c>
      <c r="BK1040" s="233">
        <f>ROUND(I1040*H1040,2)</f>
        <v>0</v>
      </c>
      <c r="BL1040" s="17" t="s">
        <v>250</v>
      </c>
      <c r="BM1040" s="232" t="s">
        <v>1248</v>
      </c>
    </row>
    <row r="1041" s="2" customFormat="1">
      <c r="A1041" s="38"/>
      <c r="B1041" s="39"/>
      <c r="C1041" s="40"/>
      <c r="D1041" s="234" t="s">
        <v>159</v>
      </c>
      <c r="E1041" s="40"/>
      <c r="F1041" s="235" t="s">
        <v>1247</v>
      </c>
      <c r="G1041" s="40"/>
      <c r="H1041" s="40"/>
      <c r="I1041" s="236"/>
      <c r="J1041" s="40"/>
      <c r="K1041" s="40"/>
      <c r="L1041" s="44"/>
      <c r="M1041" s="237"/>
      <c r="N1041" s="238"/>
      <c r="O1041" s="92"/>
      <c r="P1041" s="92"/>
      <c r="Q1041" s="92"/>
      <c r="R1041" s="92"/>
      <c r="S1041" s="92"/>
      <c r="T1041" s="93"/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T1041" s="17" t="s">
        <v>159</v>
      </c>
      <c r="AU1041" s="17" t="s">
        <v>83</v>
      </c>
    </row>
    <row r="1042" s="2" customFormat="1" ht="24.15" customHeight="1">
      <c r="A1042" s="38"/>
      <c r="B1042" s="39"/>
      <c r="C1042" s="220" t="s">
        <v>1249</v>
      </c>
      <c r="D1042" s="220" t="s">
        <v>153</v>
      </c>
      <c r="E1042" s="221" t="s">
        <v>1250</v>
      </c>
      <c r="F1042" s="222" t="s">
        <v>1251</v>
      </c>
      <c r="G1042" s="223" t="s">
        <v>267</v>
      </c>
      <c r="H1042" s="224">
        <v>0.002</v>
      </c>
      <c r="I1042" s="225"/>
      <c r="J1042" s="226">
        <f>ROUND(I1042*H1042,2)</f>
        <v>0</v>
      </c>
      <c r="K1042" s="227"/>
      <c r="L1042" s="44"/>
      <c r="M1042" s="228" t="s">
        <v>1</v>
      </c>
      <c r="N1042" s="229" t="s">
        <v>40</v>
      </c>
      <c r="O1042" s="92"/>
      <c r="P1042" s="230">
        <f>O1042*H1042</f>
        <v>0</v>
      </c>
      <c r="Q1042" s="230">
        <v>0</v>
      </c>
      <c r="R1042" s="230">
        <f>Q1042*H1042</f>
        <v>0</v>
      </c>
      <c r="S1042" s="230">
        <v>0</v>
      </c>
      <c r="T1042" s="231">
        <f>S1042*H1042</f>
        <v>0</v>
      </c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R1042" s="232" t="s">
        <v>250</v>
      </c>
      <c r="AT1042" s="232" t="s">
        <v>153</v>
      </c>
      <c r="AU1042" s="232" t="s">
        <v>83</v>
      </c>
      <c r="AY1042" s="17" t="s">
        <v>151</v>
      </c>
      <c r="BE1042" s="233">
        <f>IF(N1042="základní",J1042,0)</f>
        <v>0</v>
      </c>
      <c r="BF1042" s="233">
        <f>IF(N1042="snížená",J1042,0)</f>
        <v>0</v>
      </c>
      <c r="BG1042" s="233">
        <f>IF(N1042="zákl. přenesená",J1042,0)</f>
        <v>0</v>
      </c>
      <c r="BH1042" s="233">
        <f>IF(N1042="sníž. přenesená",J1042,0)</f>
        <v>0</v>
      </c>
      <c r="BI1042" s="233">
        <f>IF(N1042="nulová",J1042,0)</f>
        <v>0</v>
      </c>
      <c r="BJ1042" s="17" t="s">
        <v>157</v>
      </c>
      <c r="BK1042" s="233">
        <f>ROUND(I1042*H1042,2)</f>
        <v>0</v>
      </c>
      <c r="BL1042" s="17" t="s">
        <v>250</v>
      </c>
      <c r="BM1042" s="232" t="s">
        <v>1252</v>
      </c>
    </row>
    <row r="1043" s="2" customFormat="1">
      <c r="A1043" s="38"/>
      <c r="B1043" s="39"/>
      <c r="C1043" s="40"/>
      <c r="D1043" s="234" t="s">
        <v>159</v>
      </c>
      <c r="E1043" s="40"/>
      <c r="F1043" s="235" t="s">
        <v>1253</v>
      </c>
      <c r="G1043" s="40"/>
      <c r="H1043" s="40"/>
      <c r="I1043" s="236"/>
      <c r="J1043" s="40"/>
      <c r="K1043" s="40"/>
      <c r="L1043" s="44"/>
      <c r="M1043" s="237"/>
      <c r="N1043" s="238"/>
      <c r="O1043" s="92"/>
      <c r="P1043" s="92"/>
      <c r="Q1043" s="92"/>
      <c r="R1043" s="92"/>
      <c r="S1043" s="92"/>
      <c r="T1043" s="93"/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T1043" s="17" t="s">
        <v>159</v>
      </c>
      <c r="AU1043" s="17" t="s">
        <v>83</v>
      </c>
    </row>
    <row r="1044" s="12" customFormat="1" ht="22.8" customHeight="1">
      <c r="A1044" s="12"/>
      <c r="B1044" s="204"/>
      <c r="C1044" s="205"/>
      <c r="D1044" s="206" t="s">
        <v>72</v>
      </c>
      <c r="E1044" s="218" t="s">
        <v>1254</v>
      </c>
      <c r="F1044" s="218" t="s">
        <v>1255</v>
      </c>
      <c r="G1044" s="205"/>
      <c r="H1044" s="205"/>
      <c r="I1044" s="208"/>
      <c r="J1044" s="219">
        <f>BK1044</f>
        <v>0</v>
      </c>
      <c r="K1044" s="205"/>
      <c r="L1044" s="210"/>
      <c r="M1044" s="211"/>
      <c r="N1044" s="212"/>
      <c r="O1044" s="212"/>
      <c r="P1044" s="213">
        <f>SUM(P1045:P1050)</f>
        <v>0</v>
      </c>
      <c r="Q1044" s="212"/>
      <c r="R1044" s="213">
        <f>SUM(R1045:R1050)</f>
        <v>0</v>
      </c>
      <c r="S1044" s="212"/>
      <c r="T1044" s="214">
        <f>SUM(T1045:T1050)</f>
        <v>0.032500000000000001</v>
      </c>
      <c r="U1044" s="12"/>
      <c r="V1044" s="12"/>
      <c r="W1044" s="12"/>
      <c r="X1044" s="12"/>
      <c r="Y1044" s="12"/>
      <c r="Z1044" s="12"/>
      <c r="AA1044" s="12"/>
      <c r="AB1044" s="12"/>
      <c r="AC1044" s="12"/>
      <c r="AD1044" s="12"/>
      <c r="AE1044" s="12"/>
      <c r="AR1044" s="215" t="s">
        <v>83</v>
      </c>
      <c r="AT1044" s="216" t="s">
        <v>72</v>
      </c>
      <c r="AU1044" s="216" t="s">
        <v>81</v>
      </c>
      <c r="AY1044" s="215" t="s">
        <v>151</v>
      </c>
      <c r="BK1044" s="217">
        <f>SUM(BK1045:BK1050)</f>
        <v>0</v>
      </c>
    </row>
    <row r="1045" s="2" customFormat="1" ht="16.5" customHeight="1">
      <c r="A1045" s="38"/>
      <c r="B1045" s="39"/>
      <c r="C1045" s="220" t="s">
        <v>1256</v>
      </c>
      <c r="D1045" s="220" t="s">
        <v>153</v>
      </c>
      <c r="E1045" s="221" t="s">
        <v>1257</v>
      </c>
      <c r="F1045" s="222" t="s">
        <v>1258</v>
      </c>
      <c r="G1045" s="223" t="s">
        <v>842</v>
      </c>
      <c r="H1045" s="224">
        <v>1</v>
      </c>
      <c r="I1045" s="225"/>
      <c r="J1045" s="226">
        <f>ROUND(I1045*H1045,2)</f>
        <v>0</v>
      </c>
      <c r="K1045" s="227"/>
      <c r="L1045" s="44"/>
      <c r="M1045" s="228" t="s">
        <v>1</v>
      </c>
      <c r="N1045" s="229" t="s">
        <v>40</v>
      </c>
      <c r="O1045" s="92"/>
      <c r="P1045" s="230">
        <f>O1045*H1045</f>
        <v>0</v>
      </c>
      <c r="Q1045" s="230">
        <v>0</v>
      </c>
      <c r="R1045" s="230">
        <f>Q1045*H1045</f>
        <v>0</v>
      </c>
      <c r="S1045" s="230">
        <v>0.014999999999999999</v>
      </c>
      <c r="T1045" s="231">
        <f>S1045*H1045</f>
        <v>0.014999999999999999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32" t="s">
        <v>250</v>
      </c>
      <c r="AT1045" s="232" t="s">
        <v>153</v>
      </c>
      <c r="AU1045" s="232" t="s">
        <v>83</v>
      </c>
      <c r="AY1045" s="17" t="s">
        <v>151</v>
      </c>
      <c r="BE1045" s="233">
        <f>IF(N1045="základní",J1045,0)</f>
        <v>0</v>
      </c>
      <c r="BF1045" s="233">
        <f>IF(N1045="snížená",J1045,0)</f>
        <v>0</v>
      </c>
      <c r="BG1045" s="233">
        <f>IF(N1045="zákl. přenesená",J1045,0)</f>
        <v>0</v>
      </c>
      <c r="BH1045" s="233">
        <f>IF(N1045="sníž. přenesená",J1045,0)</f>
        <v>0</v>
      </c>
      <c r="BI1045" s="233">
        <f>IF(N1045="nulová",J1045,0)</f>
        <v>0</v>
      </c>
      <c r="BJ1045" s="17" t="s">
        <v>157</v>
      </c>
      <c r="BK1045" s="233">
        <f>ROUND(I1045*H1045,2)</f>
        <v>0</v>
      </c>
      <c r="BL1045" s="17" t="s">
        <v>250</v>
      </c>
      <c r="BM1045" s="232" t="s">
        <v>1259</v>
      </c>
    </row>
    <row r="1046" s="2" customFormat="1">
      <c r="A1046" s="38"/>
      <c r="B1046" s="39"/>
      <c r="C1046" s="40"/>
      <c r="D1046" s="234" t="s">
        <v>159</v>
      </c>
      <c r="E1046" s="40"/>
      <c r="F1046" s="235" t="s">
        <v>1258</v>
      </c>
      <c r="G1046" s="40"/>
      <c r="H1046" s="40"/>
      <c r="I1046" s="236"/>
      <c r="J1046" s="40"/>
      <c r="K1046" s="40"/>
      <c r="L1046" s="44"/>
      <c r="M1046" s="237"/>
      <c r="N1046" s="238"/>
      <c r="O1046" s="92"/>
      <c r="P1046" s="92"/>
      <c r="Q1046" s="92"/>
      <c r="R1046" s="92"/>
      <c r="S1046" s="92"/>
      <c r="T1046" s="93"/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T1046" s="17" t="s">
        <v>159</v>
      </c>
      <c r="AU1046" s="17" t="s">
        <v>83</v>
      </c>
    </row>
    <row r="1047" s="2" customFormat="1" ht="21.75" customHeight="1">
      <c r="A1047" s="38"/>
      <c r="B1047" s="39"/>
      <c r="C1047" s="220" t="s">
        <v>1260</v>
      </c>
      <c r="D1047" s="220" t="s">
        <v>153</v>
      </c>
      <c r="E1047" s="221" t="s">
        <v>1261</v>
      </c>
      <c r="F1047" s="222" t="s">
        <v>1262</v>
      </c>
      <c r="G1047" s="223" t="s">
        <v>842</v>
      </c>
      <c r="H1047" s="224">
        <v>1</v>
      </c>
      <c r="I1047" s="225"/>
      <c r="J1047" s="226">
        <f>ROUND(I1047*H1047,2)</f>
        <v>0</v>
      </c>
      <c r="K1047" s="227"/>
      <c r="L1047" s="44"/>
      <c r="M1047" s="228" t="s">
        <v>1</v>
      </c>
      <c r="N1047" s="229" t="s">
        <v>40</v>
      </c>
      <c r="O1047" s="92"/>
      <c r="P1047" s="230">
        <f>O1047*H1047</f>
        <v>0</v>
      </c>
      <c r="Q1047" s="230">
        <v>0</v>
      </c>
      <c r="R1047" s="230">
        <f>Q1047*H1047</f>
        <v>0</v>
      </c>
      <c r="S1047" s="230">
        <v>0.017500000000000002</v>
      </c>
      <c r="T1047" s="231">
        <f>S1047*H1047</f>
        <v>0.017500000000000002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32" t="s">
        <v>250</v>
      </c>
      <c r="AT1047" s="232" t="s">
        <v>153</v>
      </c>
      <c r="AU1047" s="232" t="s">
        <v>83</v>
      </c>
      <c r="AY1047" s="17" t="s">
        <v>151</v>
      </c>
      <c r="BE1047" s="233">
        <f>IF(N1047="základní",J1047,0)</f>
        <v>0</v>
      </c>
      <c r="BF1047" s="233">
        <f>IF(N1047="snížená",J1047,0)</f>
        <v>0</v>
      </c>
      <c r="BG1047" s="233">
        <f>IF(N1047="zákl. přenesená",J1047,0)</f>
        <v>0</v>
      </c>
      <c r="BH1047" s="233">
        <f>IF(N1047="sníž. přenesená",J1047,0)</f>
        <v>0</v>
      </c>
      <c r="BI1047" s="233">
        <f>IF(N1047="nulová",J1047,0)</f>
        <v>0</v>
      </c>
      <c r="BJ1047" s="17" t="s">
        <v>157</v>
      </c>
      <c r="BK1047" s="233">
        <f>ROUND(I1047*H1047,2)</f>
        <v>0</v>
      </c>
      <c r="BL1047" s="17" t="s">
        <v>250</v>
      </c>
      <c r="BM1047" s="232" t="s">
        <v>1263</v>
      </c>
    </row>
    <row r="1048" s="2" customFormat="1">
      <c r="A1048" s="38"/>
      <c r="B1048" s="39"/>
      <c r="C1048" s="40"/>
      <c r="D1048" s="234" t="s">
        <v>159</v>
      </c>
      <c r="E1048" s="40"/>
      <c r="F1048" s="235" t="s">
        <v>1262</v>
      </c>
      <c r="G1048" s="40"/>
      <c r="H1048" s="40"/>
      <c r="I1048" s="236"/>
      <c r="J1048" s="40"/>
      <c r="K1048" s="40"/>
      <c r="L1048" s="44"/>
      <c r="M1048" s="237"/>
      <c r="N1048" s="238"/>
      <c r="O1048" s="92"/>
      <c r="P1048" s="92"/>
      <c r="Q1048" s="92"/>
      <c r="R1048" s="92"/>
      <c r="S1048" s="92"/>
      <c r="T1048" s="93"/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T1048" s="17" t="s">
        <v>159</v>
      </c>
      <c r="AU1048" s="17" t="s">
        <v>83</v>
      </c>
    </row>
    <row r="1049" s="2" customFormat="1" ht="24.15" customHeight="1">
      <c r="A1049" s="38"/>
      <c r="B1049" s="39"/>
      <c r="C1049" s="220" t="s">
        <v>1264</v>
      </c>
      <c r="D1049" s="220" t="s">
        <v>153</v>
      </c>
      <c r="E1049" s="221" t="s">
        <v>1265</v>
      </c>
      <c r="F1049" s="222" t="s">
        <v>1266</v>
      </c>
      <c r="G1049" s="223" t="s">
        <v>267</v>
      </c>
      <c r="H1049" s="224">
        <v>0.002</v>
      </c>
      <c r="I1049" s="225"/>
      <c r="J1049" s="226">
        <f>ROUND(I1049*H1049,2)</f>
        <v>0</v>
      </c>
      <c r="K1049" s="227"/>
      <c r="L1049" s="44"/>
      <c r="M1049" s="228" t="s">
        <v>1</v>
      </c>
      <c r="N1049" s="229" t="s">
        <v>40</v>
      </c>
      <c r="O1049" s="92"/>
      <c r="P1049" s="230">
        <f>O1049*H1049</f>
        <v>0</v>
      </c>
      <c r="Q1049" s="230">
        <v>0</v>
      </c>
      <c r="R1049" s="230">
        <f>Q1049*H1049</f>
        <v>0</v>
      </c>
      <c r="S1049" s="230">
        <v>0</v>
      </c>
      <c r="T1049" s="231">
        <f>S1049*H1049</f>
        <v>0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32" t="s">
        <v>250</v>
      </c>
      <c r="AT1049" s="232" t="s">
        <v>153</v>
      </c>
      <c r="AU1049" s="232" t="s">
        <v>83</v>
      </c>
      <c r="AY1049" s="17" t="s">
        <v>151</v>
      </c>
      <c r="BE1049" s="233">
        <f>IF(N1049="základní",J1049,0)</f>
        <v>0</v>
      </c>
      <c r="BF1049" s="233">
        <f>IF(N1049="snížená",J1049,0)</f>
        <v>0</v>
      </c>
      <c r="BG1049" s="233">
        <f>IF(N1049="zákl. přenesená",J1049,0)</f>
        <v>0</v>
      </c>
      <c r="BH1049" s="233">
        <f>IF(N1049="sníž. přenesená",J1049,0)</f>
        <v>0</v>
      </c>
      <c r="BI1049" s="233">
        <f>IF(N1049="nulová",J1049,0)</f>
        <v>0</v>
      </c>
      <c r="BJ1049" s="17" t="s">
        <v>157</v>
      </c>
      <c r="BK1049" s="233">
        <f>ROUND(I1049*H1049,2)</f>
        <v>0</v>
      </c>
      <c r="BL1049" s="17" t="s">
        <v>250</v>
      </c>
      <c r="BM1049" s="232" t="s">
        <v>1267</v>
      </c>
    </row>
    <row r="1050" s="2" customFormat="1">
      <c r="A1050" s="38"/>
      <c r="B1050" s="39"/>
      <c r="C1050" s="40"/>
      <c r="D1050" s="234" t="s">
        <v>159</v>
      </c>
      <c r="E1050" s="40"/>
      <c r="F1050" s="235" t="s">
        <v>1268</v>
      </c>
      <c r="G1050" s="40"/>
      <c r="H1050" s="40"/>
      <c r="I1050" s="236"/>
      <c r="J1050" s="40"/>
      <c r="K1050" s="40"/>
      <c r="L1050" s="44"/>
      <c r="M1050" s="237"/>
      <c r="N1050" s="238"/>
      <c r="O1050" s="92"/>
      <c r="P1050" s="92"/>
      <c r="Q1050" s="92"/>
      <c r="R1050" s="92"/>
      <c r="S1050" s="92"/>
      <c r="T1050" s="93"/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T1050" s="17" t="s">
        <v>159</v>
      </c>
      <c r="AU1050" s="17" t="s">
        <v>83</v>
      </c>
    </row>
    <row r="1051" s="12" customFormat="1" ht="22.8" customHeight="1">
      <c r="A1051" s="12"/>
      <c r="B1051" s="204"/>
      <c r="C1051" s="205"/>
      <c r="D1051" s="206" t="s">
        <v>72</v>
      </c>
      <c r="E1051" s="218" t="s">
        <v>1269</v>
      </c>
      <c r="F1051" s="218" t="s">
        <v>1270</v>
      </c>
      <c r="G1051" s="205"/>
      <c r="H1051" s="205"/>
      <c r="I1051" s="208"/>
      <c r="J1051" s="219">
        <f>BK1051</f>
        <v>0</v>
      </c>
      <c r="K1051" s="205"/>
      <c r="L1051" s="210"/>
      <c r="M1051" s="211"/>
      <c r="N1051" s="212"/>
      <c r="O1051" s="212"/>
      <c r="P1051" s="213">
        <f>SUM(P1052:P1053)</f>
        <v>0</v>
      </c>
      <c r="Q1051" s="212"/>
      <c r="R1051" s="213">
        <f>SUM(R1052:R1053)</f>
        <v>0.0034199999999999999</v>
      </c>
      <c r="S1051" s="212"/>
      <c r="T1051" s="214">
        <f>SUM(T1052:T1053)</f>
        <v>0</v>
      </c>
      <c r="U1051" s="12"/>
      <c r="V1051" s="12"/>
      <c r="W1051" s="12"/>
      <c r="X1051" s="12"/>
      <c r="Y1051" s="12"/>
      <c r="Z1051" s="12"/>
      <c r="AA1051" s="12"/>
      <c r="AB1051" s="12"/>
      <c r="AC1051" s="12"/>
      <c r="AD1051" s="12"/>
      <c r="AE1051" s="12"/>
      <c r="AR1051" s="215" t="s">
        <v>83</v>
      </c>
      <c r="AT1051" s="216" t="s">
        <v>72</v>
      </c>
      <c r="AU1051" s="216" t="s">
        <v>81</v>
      </c>
      <c r="AY1051" s="215" t="s">
        <v>151</v>
      </c>
      <c r="BK1051" s="217">
        <f>SUM(BK1052:BK1053)</f>
        <v>0</v>
      </c>
    </row>
    <row r="1052" s="2" customFormat="1" ht="24.15" customHeight="1">
      <c r="A1052" s="38"/>
      <c r="B1052" s="39"/>
      <c r="C1052" s="220" t="s">
        <v>1271</v>
      </c>
      <c r="D1052" s="220" t="s">
        <v>153</v>
      </c>
      <c r="E1052" s="221" t="s">
        <v>1272</v>
      </c>
      <c r="F1052" s="222" t="s">
        <v>1273</v>
      </c>
      <c r="G1052" s="223" t="s">
        <v>348</v>
      </c>
      <c r="H1052" s="224">
        <v>3</v>
      </c>
      <c r="I1052" s="225"/>
      <c r="J1052" s="226">
        <f>ROUND(I1052*H1052,2)</f>
        <v>0</v>
      </c>
      <c r="K1052" s="227"/>
      <c r="L1052" s="44"/>
      <c r="M1052" s="228" t="s">
        <v>1</v>
      </c>
      <c r="N1052" s="229" t="s">
        <v>40</v>
      </c>
      <c r="O1052" s="92"/>
      <c r="P1052" s="230">
        <f>O1052*H1052</f>
        <v>0</v>
      </c>
      <c r="Q1052" s="230">
        <v>0.00114</v>
      </c>
      <c r="R1052" s="230">
        <f>Q1052*H1052</f>
        <v>0.0034199999999999999</v>
      </c>
      <c r="S1052" s="230">
        <v>0</v>
      </c>
      <c r="T1052" s="231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32" t="s">
        <v>250</v>
      </c>
      <c r="AT1052" s="232" t="s">
        <v>153</v>
      </c>
      <c r="AU1052" s="232" t="s">
        <v>83</v>
      </c>
      <c r="AY1052" s="17" t="s">
        <v>151</v>
      </c>
      <c r="BE1052" s="233">
        <f>IF(N1052="základní",J1052,0)</f>
        <v>0</v>
      </c>
      <c r="BF1052" s="233">
        <f>IF(N1052="snížená",J1052,0)</f>
        <v>0</v>
      </c>
      <c r="BG1052" s="233">
        <f>IF(N1052="zákl. přenesená",J1052,0)</f>
        <v>0</v>
      </c>
      <c r="BH1052" s="233">
        <f>IF(N1052="sníž. přenesená",J1052,0)</f>
        <v>0</v>
      </c>
      <c r="BI1052" s="233">
        <f>IF(N1052="nulová",J1052,0)</f>
        <v>0</v>
      </c>
      <c r="BJ1052" s="17" t="s">
        <v>157</v>
      </c>
      <c r="BK1052" s="233">
        <f>ROUND(I1052*H1052,2)</f>
        <v>0</v>
      </c>
      <c r="BL1052" s="17" t="s">
        <v>250</v>
      </c>
      <c r="BM1052" s="232" t="s">
        <v>1274</v>
      </c>
    </row>
    <row r="1053" s="2" customFormat="1">
      <c r="A1053" s="38"/>
      <c r="B1053" s="39"/>
      <c r="C1053" s="40"/>
      <c r="D1053" s="234" t="s">
        <v>159</v>
      </c>
      <c r="E1053" s="40"/>
      <c r="F1053" s="235" t="s">
        <v>1273</v>
      </c>
      <c r="G1053" s="40"/>
      <c r="H1053" s="40"/>
      <c r="I1053" s="236"/>
      <c r="J1053" s="40"/>
      <c r="K1053" s="40"/>
      <c r="L1053" s="44"/>
      <c r="M1053" s="237"/>
      <c r="N1053" s="238"/>
      <c r="O1053" s="92"/>
      <c r="P1053" s="92"/>
      <c r="Q1053" s="92"/>
      <c r="R1053" s="92"/>
      <c r="S1053" s="92"/>
      <c r="T1053" s="93"/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T1053" s="17" t="s">
        <v>159</v>
      </c>
      <c r="AU1053" s="17" t="s">
        <v>83</v>
      </c>
    </row>
    <row r="1054" s="12" customFormat="1" ht="22.8" customHeight="1">
      <c r="A1054" s="12"/>
      <c r="B1054" s="204"/>
      <c r="C1054" s="205"/>
      <c r="D1054" s="206" t="s">
        <v>72</v>
      </c>
      <c r="E1054" s="218" t="s">
        <v>1275</v>
      </c>
      <c r="F1054" s="218" t="s">
        <v>1276</v>
      </c>
      <c r="G1054" s="205"/>
      <c r="H1054" s="205"/>
      <c r="I1054" s="208"/>
      <c r="J1054" s="219">
        <f>BK1054</f>
        <v>0</v>
      </c>
      <c r="K1054" s="205"/>
      <c r="L1054" s="210"/>
      <c r="M1054" s="211"/>
      <c r="N1054" s="212"/>
      <c r="O1054" s="212"/>
      <c r="P1054" s="213">
        <f>SUM(P1055:P1060)</f>
        <v>0</v>
      </c>
      <c r="Q1054" s="212"/>
      <c r="R1054" s="213">
        <f>SUM(R1055:R1060)</f>
        <v>0.048599999999999997</v>
      </c>
      <c r="S1054" s="212"/>
      <c r="T1054" s="214">
        <f>SUM(T1055:T1060)</f>
        <v>0</v>
      </c>
      <c r="U1054" s="12"/>
      <c r="V1054" s="12"/>
      <c r="W1054" s="12"/>
      <c r="X1054" s="12"/>
      <c r="Y1054" s="12"/>
      <c r="Z1054" s="12"/>
      <c r="AA1054" s="12"/>
      <c r="AB1054" s="12"/>
      <c r="AC1054" s="12"/>
      <c r="AD1054" s="12"/>
      <c r="AE1054" s="12"/>
      <c r="AR1054" s="215" t="s">
        <v>83</v>
      </c>
      <c r="AT1054" s="216" t="s">
        <v>72</v>
      </c>
      <c r="AU1054" s="216" t="s">
        <v>81</v>
      </c>
      <c r="AY1054" s="215" t="s">
        <v>151</v>
      </c>
      <c r="BK1054" s="217">
        <f>SUM(BK1055:BK1060)</f>
        <v>0</v>
      </c>
    </row>
    <row r="1055" s="2" customFormat="1" ht="24.15" customHeight="1">
      <c r="A1055" s="38"/>
      <c r="B1055" s="39"/>
      <c r="C1055" s="220" t="s">
        <v>1277</v>
      </c>
      <c r="D1055" s="220" t="s">
        <v>153</v>
      </c>
      <c r="E1055" s="221" t="s">
        <v>1278</v>
      </c>
      <c r="F1055" s="222" t="s">
        <v>1279</v>
      </c>
      <c r="G1055" s="223" t="s">
        <v>842</v>
      </c>
      <c r="H1055" s="224">
        <v>6</v>
      </c>
      <c r="I1055" s="225"/>
      <c r="J1055" s="226">
        <f>ROUND(I1055*H1055,2)</f>
        <v>0</v>
      </c>
      <c r="K1055" s="227"/>
      <c r="L1055" s="44"/>
      <c r="M1055" s="228" t="s">
        <v>1</v>
      </c>
      <c r="N1055" s="229" t="s">
        <v>40</v>
      </c>
      <c r="O1055" s="92"/>
      <c r="P1055" s="230">
        <f>O1055*H1055</f>
        <v>0</v>
      </c>
      <c r="Q1055" s="230">
        <v>0.0080999999999999996</v>
      </c>
      <c r="R1055" s="230">
        <f>Q1055*H1055</f>
        <v>0.048599999999999997</v>
      </c>
      <c r="S1055" s="230">
        <v>0</v>
      </c>
      <c r="T1055" s="231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32" t="s">
        <v>250</v>
      </c>
      <c r="AT1055" s="232" t="s">
        <v>153</v>
      </c>
      <c r="AU1055" s="232" t="s">
        <v>83</v>
      </c>
      <c r="AY1055" s="17" t="s">
        <v>151</v>
      </c>
      <c r="BE1055" s="233">
        <f>IF(N1055="základní",J1055,0)</f>
        <v>0</v>
      </c>
      <c r="BF1055" s="233">
        <f>IF(N1055="snížená",J1055,0)</f>
        <v>0</v>
      </c>
      <c r="BG1055" s="233">
        <f>IF(N1055="zákl. přenesená",J1055,0)</f>
        <v>0</v>
      </c>
      <c r="BH1055" s="233">
        <f>IF(N1055="sníž. přenesená",J1055,0)</f>
        <v>0</v>
      </c>
      <c r="BI1055" s="233">
        <f>IF(N1055="nulová",J1055,0)</f>
        <v>0</v>
      </c>
      <c r="BJ1055" s="17" t="s">
        <v>157</v>
      </c>
      <c r="BK1055" s="233">
        <f>ROUND(I1055*H1055,2)</f>
        <v>0</v>
      </c>
      <c r="BL1055" s="17" t="s">
        <v>250</v>
      </c>
      <c r="BM1055" s="232" t="s">
        <v>1280</v>
      </c>
    </row>
    <row r="1056" s="2" customFormat="1">
      <c r="A1056" s="38"/>
      <c r="B1056" s="39"/>
      <c r="C1056" s="40"/>
      <c r="D1056" s="234" t="s">
        <v>159</v>
      </c>
      <c r="E1056" s="40"/>
      <c r="F1056" s="235" t="s">
        <v>1279</v>
      </c>
      <c r="G1056" s="40"/>
      <c r="H1056" s="40"/>
      <c r="I1056" s="236"/>
      <c r="J1056" s="40"/>
      <c r="K1056" s="40"/>
      <c r="L1056" s="44"/>
      <c r="M1056" s="237"/>
      <c r="N1056" s="238"/>
      <c r="O1056" s="92"/>
      <c r="P1056" s="92"/>
      <c r="Q1056" s="92"/>
      <c r="R1056" s="92"/>
      <c r="S1056" s="92"/>
      <c r="T1056" s="93"/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T1056" s="17" t="s">
        <v>159</v>
      </c>
      <c r="AU1056" s="17" t="s">
        <v>83</v>
      </c>
    </row>
    <row r="1057" s="13" customFormat="1">
      <c r="A1057" s="13"/>
      <c r="B1057" s="239"/>
      <c r="C1057" s="240"/>
      <c r="D1057" s="234" t="s">
        <v>160</v>
      </c>
      <c r="E1057" s="241" t="s">
        <v>1</v>
      </c>
      <c r="F1057" s="242" t="s">
        <v>1281</v>
      </c>
      <c r="G1057" s="240"/>
      <c r="H1057" s="243">
        <v>6</v>
      </c>
      <c r="I1057" s="244"/>
      <c r="J1057" s="240"/>
      <c r="K1057" s="240"/>
      <c r="L1057" s="245"/>
      <c r="M1057" s="246"/>
      <c r="N1057" s="247"/>
      <c r="O1057" s="247"/>
      <c r="P1057" s="247"/>
      <c r="Q1057" s="247"/>
      <c r="R1057" s="247"/>
      <c r="S1057" s="247"/>
      <c r="T1057" s="248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9" t="s">
        <v>160</v>
      </c>
      <c r="AU1057" s="249" t="s">
        <v>83</v>
      </c>
      <c r="AV1057" s="13" t="s">
        <v>83</v>
      </c>
      <c r="AW1057" s="13" t="s">
        <v>30</v>
      </c>
      <c r="AX1057" s="13" t="s">
        <v>81</v>
      </c>
      <c r="AY1057" s="249" t="s">
        <v>151</v>
      </c>
    </row>
    <row r="1058" s="15" customFormat="1">
      <c r="A1058" s="15"/>
      <c r="B1058" s="261"/>
      <c r="C1058" s="262"/>
      <c r="D1058" s="234" t="s">
        <v>160</v>
      </c>
      <c r="E1058" s="263" t="s">
        <v>1</v>
      </c>
      <c r="F1058" s="264" t="s">
        <v>1282</v>
      </c>
      <c r="G1058" s="262"/>
      <c r="H1058" s="263" t="s">
        <v>1</v>
      </c>
      <c r="I1058" s="265"/>
      <c r="J1058" s="262"/>
      <c r="K1058" s="262"/>
      <c r="L1058" s="266"/>
      <c r="M1058" s="267"/>
      <c r="N1058" s="268"/>
      <c r="O1058" s="268"/>
      <c r="P1058" s="268"/>
      <c r="Q1058" s="268"/>
      <c r="R1058" s="268"/>
      <c r="S1058" s="268"/>
      <c r="T1058" s="269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15"/>
      <c r="AT1058" s="270" t="s">
        <v>160</v>
      </c>
      <c r="AU1058" s="270" t="s">
        <v>83</v>
      </c>
      <c r="AV1058" s="15" t="s">
        <v>81</v>
      </c>
      <c r="AW1058" s="15" t="s">
        <v>30</v>
      </c>
      <c r="AX1058" s="15" t="s">
        <v>73</v>
      </c>
      <c r="AY1058" s="270" t="s">
        <v>151</v>
      </c>
    </row>
    <row r="1059" s="2" customFormat="1" ht="24.15" customHeight="1">
      <c r="A1059" s="38"/>
      <c r="B1059" s="39"/>
      <c r="C1059" s="220" t="s">
        <v>1283</v>
      </c>
      <c r="D1059" s="220" t="s">
        <v>153</v>
      </c>
      <c r="E1059" s="221" t="s">
        <v>1284</v>
      </c>
      <c r="F1059" s="222" t="s">
        <v>1285</v>
      </c>
      <c r="G1059" s="223" t="s">
        <v>267</v>
      </c>
      <c r="H1059" s="224">
        <v>0.049000000000000002</v>
      </c>
      <c r="I1059" s="225"/>
      <c r="J1059" s="226">
        <f>ROUND(I1059*H1059,2)</f>
        <v>0</v>
      </c>
      <c r="K1059" s="227"/>
      <c r="L1059" s="44"/>
      <c r="M1059" s="228" t="s">
        <v>1</v>
      </c>
      <c r="N1059" s="229" t="s">
        <v>40</v>
      </c>
      <c r="O1059" s="92"/>
      <c r="P1059" s="230">
        <f>O1059*H1059</f>
        <v>0</v>
      </c>
      <c r="Q1059" s="230">
        <v>0</v>
      </c>
      <c r="R1059" s="230">
        <f>Q1059*H1059</f>
        <v>0</v>
      </c>
      <c r="S1059" s="230">
        <v>0</v>
      </c>
      <c r="T1059" s="231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32" t="s">
        <v>250</v>
      </c>
      <c r="AT1059" s="232" t="s">
        <v>153</v>
      </c>
      <c r="AU1059" s="232" t="s">
        <v>83</v>
      </c>
      <c r="AY1059" s="17" t="s">
        <v>151</v>
      </c>
      <c r="BE1059" s="233">
        <f>IF(N1059="základní",J1059,0)</f>
        <v>0</v>
      </c>
      <c r="BF1059" s="233">
        <f>IF(N1059="snížená",J1059,0)</f>
        <v>0</v>
      </c>
      <c r="BG1059" s="233">
        <f>IF(N1059="zákl. přenesená",J1059,0)</f>
        <v>0</v>
      </c>
      <c r="BH1059" s="233">
        <f>IF(N1059="sníž. přenesená",J1059,0)</f>
        <v>0</v>
      </c>
      <c r="BI1059" s="233">
        <f>IF(N1059="nulová",J1059,0)</f>
        <v>0</v>
      </c>
      <c r="BJ1059" s="17" t="s">
        <v>157</v>
      </c>
      <c r="BK1059" s="233">
        <f>ROUND(I1059*H1059,2)</f>
        <v>0</v>
      </c>
      <c r="BL1059" s="17" t="s">
        <v>250</v>
      </c>
      <c r="BM1059" s="232" t="s">
        <v>1286</v>
      </c>
    </row>
    <row r="1060" s="2" customFormat="1">
      <c r="A1060" s="38"/>
      <c r="B1060" s="39"/>
      <c r="C1060" s="40"/>
      <c r="D1060" s="234" t="s">
        <v>159</v>
      </c>
      <c r="E1060" s="40"/>
      <c r="F1060" s="235" t="s">
        <v>1287</v>
      </c>
      <c r="G1060" s="40"/>
      <c r="H1060" s="40"/>
      <c r="I1060" s="236"/>
      <c r="J1060" s="40"/>
      <c r="K1060" s="40"/>
      <c r="L1060" s="44"/>
      <c r="M1060" s="237"/>
      <c r="N1060" s="238"/>
      <c r="O1060" s="92"/>
      <c r="P1060" s="92"/>
      <c r="Q1060" s="92"/>
      <c r="R1060" s="92"/>
      <c r="S1060" s="92"/>
      <c r="T1060" s="93"/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T1060" s="17" t="s">
        <v>159</v>
      </c>
      <c r="AU1060" s="17" t="s">
        <v>83</v>
      </c>
    </row>
    <row r="1061" s="12" customFormat="1" ht="22.8" customHeight="1">
      <c r="A1061" s="12"/>
      <c r="B1061" s="204"/>
      <c r="C1061" s="205"/>
      <c r="D1061" s="206" t="s">
        <v>72</v>
      </c>
      <c r="E1061" s="218" t="s">
        <v>1288</v>
      </c>
      <c r="F1061" s="218" t="s">
        <v>1289</v>
      </c>
      <c r="G1061" s="205"/>
      <c r="H1061" s="205"/>
      <c r="I1061" s="208"/>
      <c r="J1061" s="219">
        <f>BK1061</f>
        <v>0</v>
      </c>
      <c r="K1061" s="205"/>
      <c r="L1061" s="210"/>
      <c r="M1061" s="211"/>
      <c r="N1061" s="212"/>
      <c r="O1061" s="212"/>
      <c r="P1061" s="213">
        <f>SUM(P1062:P1326)</f>
        <v>0</v>
      </c>
      <c r="Q1061" s="212"/>
      <c r="R1061" s="213">
        <f>SUM(R1062:R1326)</f>
        <v>0.28793800000000003</v>
      </c>
      <c r="S1061" s="212"/>
      <c r="T1061" s="214">
        <f>SUM(T1062:T1326)</f>
        <v>0.92299999999999993</v>
      </c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R1061" s="215" t="s">
        <v>83</v>
      </c>
      <c r="AT1061" s="216" t="s">
        <v>72</v>
      </c>
      <c r="AU1061" s="216" t="s">
        <v>81</v>
      </c>
      <c r="AY1061" s="215" t="s">
        <v>151</v>
      </c>
      <c r="BK1061" s="217">
        <f>SUM(BK1062:BK1326)</f>
        <v>0</v>
      </c>
    </row>
    <row r="1062" s="2" customFormat="1" ht="24.15" customHeight="1">
      <c r="A1062" s="38"/>
      <c r="B1062" s="39"/>
      <c r="C1062" s="220" t="s">
        <v>1290</v>
      </c>
      <c r="D1062" s="220" t="s">
        <v>153</v>
      </c>
      <c r="E1062" s="221" t="s">
        <v>1291</v>
      </c>
      <c r="F1062" s="222" t="s">
        <v>1292</v>
      </c>
      <c r="G1062" s="223" t="s">
        <v>184</v>
      </c>
      <c r="H1062" s="224">
        <v>50</v>
      </c>
      <c r="I1062" s="225"/>
      <c r="J1062" s="226">
        <f>ROUND(I1062*H1062,2)</f>
        <v>0</v>
      </c>
      <c r="K1062" s="227"/>
      <c r="L1062" s="44"/>
      <c r="M1062" s="228" t="s">
        <v>1</v>
      </c>
      <c r="N1062" s="229" t="s">
        <v>40</v>
      </c>
      <c r="O1062" s="92"/>
      <c r="P1062" s="230">
        <f>O1062*H1062</f>
        <v>0</v>
      </c>
      <c r="Q1062" s="230">
        <v>0</v>
      </c>
      <c r="R1062" s="230">
        <f>Q1062*H1062</f>
        <v>0</v>
      </c>
      <c r="S1062" s="230">
        <v>0</v>
      </c>
      <c r="T1062" s="231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32" t="s">
        <v>250</v>
      </c>
      <c r="AT1062" s="232" t="s">
        <v>153</v>
      </c>
      <c r="AU1062" s="232" t="s">
        <v>83</v>
      </c>
      <c r="AY1062" s="17" t="s">
        <v>151</v>
      </c>
      <c r="BE1062" s="233">
        <f>IF(N1062="základní",J1062,0)</f>
        <v>0</v>
      </c>
      <c r="BF1062" s="233">
        <f>IF(N1062="snížená",J1062,0)</f>
        <v>0</v>
      </c>
      <c r="BG1062" s="233">
        <f>IF(N1062="zákl. přenesená",J1062,0)</f>
        <v>0</v>
      </c>
      <c r="BH1062" s="233">
        <f>IF(N1062="sníž. přenesená",J1062,0)</f>
        <v>0</v>
      </c>
      <c r="BI1062" s="233">
        <f>IF(N1062="nulová",J1062,0)</f>
        <v>0</v>
      </c>
      <c r="BJ1062" s="17" t="s">
        <v>157</v>
      </c>
      <c r="BK1062" s="233">
        <f>ROUND(I1062*H1062,2)</f>
        <v>0</v>
      </c>
      <c r="BL1062" s="17" t="s">
        <v>250</v>
      </c>
      <c r="BM1062" s="232" t="s">
        <v>1293</v>
      </c>
    </row>
    <row r="1063" s="2" customFormat="1">
      <c r="A1063" s="38"/>
      <c r="B1063" s="39"/>
      <c r="C1063" s="40"/>
      <c r="D1063" s="234" t="s">
        <v>159</v>
      </c>
      <c r="E1063" s="40"/>
      <c r="F1063" s="235" t="s">
        <v>1292</v>
      </c>
      <c r="G1063" s="40"/>
      <c r="H1063" s="40"/>
      <c r="I1063" s="236"/>
      <c r="J1063" s="40"/>
      <c r="K1063" s="40"/>
      <c r="L1063" s="44"/>
      <c r="M1063" s="237"/>
      <c r="N1063" s="238"/>
      <c r="O1063" s="92"/>
      <c r="P1063" s="92"/>
      <c r="Q1063" s="92"/>
      <c r="R1063" s="92"/>
      <c r="S1063" s="92"/>
      <c r="T1063" s="93"/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T1063" s="17" t="s">
        <v>159</v>
      </c>
      <c r="AU1063" s="17" t="s">
        <v>83</v>
      </c>
    </row>
    <row r="1064" s="2" customFormat="1" ht="16.5" customHeight="1">
      <c r="A1064" s="38"/>
      <c r="B1064" s="39"/>
      <c r="C1064" s="272" t="s">
        <v>1294</v>
      </c>
      <c r="D1064" s="272" t="s">
        <v>387</v>
      </c>
      <c r="E1064" s="273" t="s">
        <v>1295</v>
      </c>
      <c r="F1064" s="274" t="s">
        <v>1296</v>
      </c>
      <c r="G1064" s="275" t="s">
        <v>184</v>
      </c>
      <c r="H1064" s="276">
        <v>52.5</v>
      </c>
      <c r="I1064" s="277"/>
      <c r="J1064" s="278">
        <f>ROUND(I1064*H1064,2)</f>
        <v>0</v>
      </c>
      <c r="K1064" s="279"/>
      <c r="L1064" s="280"/>
      <c r="M1064" s="281" t="s">
        <v>1</v>
      </c>
      <c r="N1064" s="282" t="s">
        <v>40</v>
      </c>
      <c r="O1064" s="92"/>
      <c r="P1064" s="230">
        <f>O1064*H1064</f>
        <v>0</v>
      </c>
      <c r="Q1064" s="230">
        <v>0.00014999999999999999</v>
      </c>
      <c r="R1064" s="230">
        <f>Q1064*H1064</f>
        <v>0.0078750000000000001</v>
      </c>
      <c r="S1064" s="230">
        <v>0</v>
      </c>
      <c r="T1064" s="231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32" t="s">
        <v>340</v>
      </c>
      <c r="AT1064" s="232" t="s">
        <v>387</v>
      </c>
      <c r="AU1064" s="232" t="s">
        <v>83</v>
      </c>
      <c r="AY1064" s="17" t="s">
        <v>151</v>
      </c>
      <c r="BE1064" s="233">
        <f>IF(N1064="základní",J1064,0)</f>
        <v>0</v>
      </c>
      <c r="BF1064" s="233">
        <f>IF(N1064="snížená",J1064,0)</f>
        <v>0</v>
      </c>
      <c r="BG1064" s="233">
        <f>IF(N1064="zákl. přenesená",J1064,0)</f>
        <v>0</v>
      </c>
      <c r="BH1064" s="233">
        <f>IF(N1064="sníž. přenesená",J1064,0)</f>
        <v>0</v>
      </c>
      <c r="BI1064" s="233">
        <f>IF(N1064="nulová",J1064,0)</f>
        <v>0</v>
      </c>
      <c r="BJ1064" s="17" t="s">
        <v>157</v>
      </c>
      <c r="BK1064" s="233">
        <f>ROUND(I1064*H1064,2)</f>
        <v>0</v>
      </c>
      <c r="BL1064" s="17" t="s">
        <v>250</v>
      </c>
      <c r="BM1064" s="232" t="s">
        <v>1297</v>
      </c>
    </row>
    <row r="1065" s="2" customFormat="1">
      <c r="A1065" s="38"/>
      <c r="B1065" s="39"/>
      <c r="C1065" s="40"/>
      <c r="D1065" s="234" t="s">
        <v>159</v>
      </c>
      <c r="E1065" s="40"/>
      <c r="F1065" s="235" t="s">
        <v>1296</v>
      </c>
      <c r="G1065" s="40"/>
      <c r="H1065" s="40"/>
      <c r="I1065" s="236"/>
      <c r="J1065" s="40"/>
      <c r="K1065" s="40"/>
      <c r="L1065" s="44"/>
      <c r="M1065" s="237"/>
      <c r="N1065" s="238"/>
      <c r="O1065" s="92"/>
      <c r="P1065" s="92"/>
      <c r="Q1065" s="92"/>
      <c r="R1065" s="92"/>
      <c r="S1065" s="92"/>
      <c r="T1065" s="93"/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T1065" s="17" t="s">
        <v>159</v>
      </c>
      <c r="AU1065" s="17" t="s">
        <v>83</v>
      </c>
    </row>
    <row r="1066" s="13" customFormat="1">
      <c r="A1066" s="13"/>
      <c r="B1066" s="239"/>
      <c r="C1066" s="240"/>
      <c r="D1066" s="234" t="s">
        <v>160</v>
      </c>
      <c r="E1066" s="241" t="s">
        <v>1</v>
      </c>
      <c r="F1066" s="242" t="s">
        <v>1298</v>
      </c>
      <c r="G1066" s="240"/>
      <c r="H1066" s="243">
        <v>52.5</v>
      </c>
      <c r="I1066" s="244"/>
      <c r="J1066" s="240"/>
      <c r="K1066" s="240"/>
      <c r="L1066" s="245"/>
      <c r="M1066" s="246"/>
      <c r="N1066" s="247"/>
      <c r="O1066" s="247"/>
      <c r="P1066" s="247"/>
      <c r="Q1066" s="247"/>
      <c r="R1066" s="247"/>
      <c r="S1066" s="247"/>
      <c r="T1066" s="24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9" t="s">
        <v>160</v>
      </c>
      <c r="AU1066" s="249" t="s">
        <v>83</v>
      </c>
      <c r="AV1066" s="13" t="s">
        <v>83</v>
      </c>
      <c r="AW1066" s="13" t="s">
        <v>30</v>
      </c>
      <c r="AX1066" s="13" t="s">
        <v>73</v>
      </c>
      <c r="AY1066" s="249" t="s">
        <v>151</v>
      </c>
    </row>
    <row r="1067" s="14" customFormat="1">
      <c r="A1067" s="14"/>
      <c r="B1067" s="250"/>
      <c r="C1067" s="251"/>
      <c r="D1067" s="234" t="s">
        <v>160</v>
      </c>
      <c r="E1067" s="252" t="s">
        <v>1</v>
      </c>
      <c r="F1067" s="253" t="s">
        <v>162</v>
      </c>
      <c r="G1067" s="251"/>
      <c r="H1067" s="254">
        <v>52.5</v>
      </c>
      <c r="I1067" s="255"/>
      <c r="J1067" s="251"/>
      <c r="K1067" s="251"/>
      <c r="L1067" s="256"/>
      <c r="M1067" s="257"/>
      <c r="N1067" s="258"/>
      <c r="O1067" s="258"/>
      <c r="P1067" s="258"/>
      <c r="Q1067" s="258"/>
      <c r="R1067" s="258"/>
      <c r="S1067" s="258"/>
      <c r="T1067" s="25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60" t="s">
        <v>160</v>
      </c>
      <c r="AU1067" s="260" t="s">
        <v>83</v>
      </c>
      <c r="AV1067" s="14" t="s">
        <v>157</v>
      </c>
      <c r="AW1067" s="14" t="s">
        <v>30</v>
      </c>
      <c r="AX1067" s="14" t="s">
        <v>81</v>
      </c>
      <c r="AY1067" s="260" t="s">
        <v>151</v>
      </c>
    </row>
    <row r="1068" s="2" customFormat="1" ht="24.15" customHeight="1">
      <c r="A1068" s="38"/>
      <c r="B1068" s="39"/>
      <c r="C1068" s="272" t="s">
        <v>1299</v>
      </c>
      <c r="D1068" s="272" t="s">
        <v>387</v>
      </c>
      <c r="E1068" s="273" t="s">
        <v>1300</v>
      </c>
      <c r="F1068" s="274" t="s">
        <v>1301</v>
      </c>
      <c r="G1068" s="275" t="s">
        <v>348</v>
      </c>
      <c r="H1068" s="276">
        <v>52.5</v>
      </c>
      <c r="I1068" s="277"/>
      <c r="J1068" s="278">
        <f>ROUND(I1068*H1068,2)</f>
        <v>0</v>
      </c>
      <c r="K1068" s="279"/>
      <c r="L1068" s="280"/>
      <c r="M1068" s="281" t="s">
        <v>1</v>
      </c>
      <c r="N1068" s="282" t="s">
        <v>40</v>
      </c>
      <c r="O1068" s="92"/>
      <c r="P1068" s="230">
        <f>O1068*H1068</f>
        <v>0</v>
      </c>
      <c r="Q1068" s="230">
        <v>1.0000000000000001E-05</v>
      </c>
      <c r="R1068" s="230">
        <f>Q1068*H1068</f>
        <v>0.00052500000000000008</v>
      </c>
      <c r="S1068" s="230">
        <v>0</v>
      </c>
      <c r="T1068" s="231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32" t="s">
        <v>340</v>
      </c>
      <c r="AT1068" s="232" t="s">
        <v>387</v>
      </c>
      <c r="AU1068" s="232" t="s">
        <v>83</v>
      </c>
      <c r="AY1068" s="17" t="s">
        <v>151</v>
      </c>
      <c r="BE1068" s="233">
        <f>IF(N1068="základní",J1068,0)</f>
        <v>0</v>
      </c>
      <c r="BF1068" s="233">
        <f>IF(N1068="snížená",J1068,0)</f>
        <v>0</v>
      </c>
      <c r="BG1068" s="233">
        <f>IF(N1068="zákl. přenesená",J1068,0)</f>
        <v>0</v>
      </c>
      <c r="BH1068" s="233">
        <f>IF(N1068="sníž. přenesená",J1068,0)</f>
        <v>0</v>
      </c>
      <c r="BI1068" s="233">
        <f>IF(N1068="nulová",J1068,0)</f>
        <v>0</v>
      </c>
      <c r="BJ1068" s="17" t="s">
        <v>157</v>
      </c>
      <c r="BK1068" s="233">
        <f>ROUND(I1068*H1068,2)</f>
        <v>0</v>
      </c>
      <c r="BL1068" s="17" t="s">
        <v>250</v>
      </c>
      <c r="BM1068" s="232" t="s">
        <v>1302</v>
      </c>
    </row>
    <row r="1069" s="2" customFormat="1">
      <c r="A1069" s="38"/>
      <c r="B1069" s="39"/>
      <c r="C1069" s="40"/>
      <c r="D1069" s="234" t="s">
        <v>159</v>
      </c>
      <c r="E1069" s="40"/>
      <c r="F1069" s="235" t="s">
        <v>1301</v>
      </c>
      <c r="G1069" s="40"/>
      <c r="H1069" s="40"/>
      <c r="I1069" s="236"/>
      <c r="J1069" s="40"/>
      <c r="K1069" s="40"/>
      <c r="L1069" s="44"/>
      <c r="M1069" s="237"/>
      <c r="N1069" s="238"/>
      <c r="O1069" s="92"/>
      <c r="P1069" s="92"/>
      <c r="Q1069" s="92"/>
      <c r="R1069" s="92"/>
      <c r="S1069" s="92"/>
      <c r="T1069" s="93"/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T1069" s="17" t="s">
        <v>159</v>
      </c>
      <c r="AU1069" s="17" t="s">
        <v>83</v>
      </c>
    </row>
    <row r="1070" s="13" customFormat="1">
      <c r="A1070" s="13"/>
      <c r="B1070" s="239"/>
      <c r="C1070" s="240"/>
      <c r="D1070" s="234" t="s">
        <v>160</v>
      </c>
      <c r="E1070" s="241" t="s">
        <v>1</v>
      </c>
      <c r="F1070" s="242" t="s">
        <v>1298</v>
      </c>
      <c r="G1070" s="240"/>
      <c r="H1070" s="243">
        <v>52.5</v>
      </c>
      <c r="I1070" s="244"/>
      <c r="J1070" s="240"/>
      <c r="K1070" s="240"/>
      <c r="L1070" s="245"/>
      <c r="M1070" s="246"/>
      <c r="N1070" s="247"/>
      <c r="O1070" s="247"/>
      <c r="P1070" s="247"/>
      <c r="Q1070" s="247"/>
      <c r="R1070" s="247"/>
      <c r="S1070" s="247"/>
      <c r="T1070" s="24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49" t="s">
        <v>160</v>
      </c>
      <c r="AU1070" s="249" t="s">
        <v>83</v>
      </c>
      <c r="AV1070" s="13" t="s">
        <v>83</v>
      </c>
      <c r="AW1070" s="13" t="s">
        <v>30</v>
      </c>
      <c r="AX1070" s="13" t="s">
        <v>73</v>
      </c>
      <c r="AY1070" s="249" t="s">
        <v>151</v>
      </c>
    </row>
    <row r="1071" s="14" customFormat="1">
      <c r="A1071" s="14"/>
      <c r="B1071" s="250"/>
      <c r="C1071" s="251"/>
      <c r="D1071" s="234" t="s">
        <v>160</v>
      </c>
      <c r="E1071" s="252" t="s">
        <v>1</v>
      </c>
      <c r="F1071" s="253" t="s">
        <v>162</v>
      </c>
      <c r="G1071" s="251"/>
      <c r="H1071" s="254">
        <v>52.5</v>
      </c>
      <c r="I1071" s="255"/>
      <c r="J1071" s="251"/>
      <c r="K1071" s="251"/>
      <c r="L1071" s="256"/>
      <c r="M1071" s="257"/>
      <c r="N1071" s="258"/>
      <c r="O1071" s="258"/>
      <c r="P1071" s="258"/>
      <c r="Q1071" s="258"/>
      <c r="R1071" s="258"/>
      <c r="S1071" s="258"/>
      <c r="T1071" s="25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60" t="s">
        <v>160</v>
      </c>
      <c r="AU1071" s="260" t="s">
        <v>83</v>
      </c>
      <c r="AV1071" s="14" t="s">
        <v>157</v>
      </c>
      <c r="AW1071" s="14" t="s">
        <v>30</v>
      </c>
      <c r="AX1071" s="14" t="s">
        <v>81</v>
      </c>
      <c r="AY1071" s="260" t="s">
        <v>151</v>
      </c>
    </row>
    <row r="1072" s="2" customFormat="1" ht="16.5" customHeight="1">
      <c r="A1072" s="38"/>
      <c r="B1072" s="39"/>
      <c r="C1072" s="220" t="s">
        <v>1303</v>
      </c>
      <c r="D1072" s="220" t="s">
        <v>153</v>
      </c>
      <c r="E1072" s="221" t="s">
        <v>1304</v>
      </c>
      <c r="F1072" s="222" t="s">
        <v>1305</v>
      </c>
      <c r="G1072" s="223" t="s">
        <v>184</v>
      </c>
      <c r="H1072" s="224">
        <v>27.300000000000001</v>
      </c>
      <c r="I1072" s="225"/>
      <c r="J1072" s="226">
        <f>ROUND(I1072*H1072,2)</f>
        <v>0</v>
      </c>
      <c r="K1072" s="227"/>
      <c r="L1072" s="44"/>
      <c r="M1072" s="228" t="s">
        <v>1</v>
      </c>
      <c r="N1072" s="229" t="s">
        <v>40</v>
      </c>
      <c r="O1072" s="92"/>
      <c r="P1072" s="230">
        <f>O1072*H1072</f>
        <v>0</v>
      </c>
      <c r="Q1072" s="230">
        <v>0</v>
      </c>
      <c r="R1072" s="230">
        <f>Q1072*H1072</f>
        <v>0</v>
      </c>
      <c r="S1072" s="230">
        <v>0</v>
      </c>
      <c r="T1072" s="231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32" t="s">
        <v>250</v>
      </c>
      <c r="AT1072" s="232" t="s">
        <v>153</v>
      </c>
      <c r="AU1072" s="232" t="s">
        <v>83</v>
      </c>
      <c r="AY1072" s="17" t="s">
        <v>151</v>
      </c>
      <c r="BE1072" s="233">
        <f>IF(N1072="základní",J1072,0)</f>
        <v>0</v>
      </c>
      <c r="BF1072" s="233">
        <f>IF(N1072="snížená",J1072,0)</f>
        <v>0</v>
      </c>
      <c r="BG1072" s="233">
        <f>IF(N1072="zákl. přenesená",J1072,0)</f>
        <v>0</v>
      </c>
      <c r="BH1072" s="233">
        <f>IF(N1072="sníž. přenesená",J1072,0)</f>
        <v>0</v>
      </c>
      <c r="BI1072" s="233">
        <f>IF(N1072="nulová",J1072,0)</f>
        <v>0</v>
      </c>
      <c r="BJ1072" s="17" t="s">
        <v>157</v>
      </c>
      <c r="BK1072" s="233">
        <f>ROUND(I1072*H1072,2)</f>
        <v>0</v>
      </c>
      <c r="BL1072" s="17" t="s">
        <v>250</v>
      </c>
      <c r="BM1072" s="232" t="s">
        <v>1306</v>
      </c>
    </row>
    <row r="1073" s="2" customFormat="1">
      <c r="A1073" s="38"/>
      <c r="B1073" s="39"/>
      <c r="C1073" s="40"/>
      <c r="D1073" s="234" t="s">
        <v>159</v>
      </c>
      <c r="E1073" s="40"/>
      <c r="F1073" s="235" t="s">
        <v>1305</v>
      </c>
      <c r="G1073" s="40"/>
      <c r="H1073" s="40"/>
      <c r="I1073" s="236"/>
      <c r="J1073" s="40"/>
      <c r="K1073" s="40"/>
      <c r="L1073" s="44"/>
      <c r="M1073" s="237"/>
      <c r="N1073" s="238"/>
      <c r="O1073" s="92"/>
      <c r="P1073" s="92"/>
      <c r="Q1073" s="92"/>
      <c r="R1073" s="92"/>
      <c r="S1073" s="92"/>
      <c r="T1073" s="93"/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T1073" s="17" t="s">
        <v>159</v>
      </c>
      <c r="AU1073" s="17" t="s">
        <v>83</v>
      </c>
    </row>
    <row r="1074" s="13" customFormat="1">
      <c r="A1074" s="13"/>
      <c r="B1074" s="239"/>
      <c r="C1074" s="240"/>
      <c r="D1074" s="234" t="s">
        <v>160</v>
      </c>
      <c r="E1074" s="241" t="s">
        <v>1</v>
      </c>
      <c r="F1074" s="242" t="s">
        <v>1307</v>
      </c>
      <c r="G1074" s="240"/>
      <c r="H1074" s="243">
        <v>12.300000000000001</v>
      </c>
      <c r="I1074" s="244"/>
      <c r="J1074" s="240"/>
      <c r="K1074" s="240"/>
      <c r="L1074" s="245"/>
      <c r="M1074" s="246"/>
      <c r="N1074" s="247"/>
      <c r="O1074" s="247"/>
      <c r="P1074" s="247"/>
      <c r="Q1074" s="247"/>
      <c r="R1074" s="247"/>
      <c r="S1074" s="247"/>
      <c r="T1074" s="24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9" t="s">
        <v>160</v>
      </c>
      <c r="AU1074" s="249" t="s">
        <v>83</v>
      </c>
      <c r="AV1074" s="13" t="s">
        <v>83</v>
      </c>
      <c r="AW1074" s="13" t="s">
        <v>30</v>
      </c>
      <c r="AX1074" s="13" t="s">
        <v>73</v>
      </c>
      <c r="AY1074" s="249" t="s">
        <v>151</v>
      </c>
    </row>
    <row r="1075" s="13" customFormat="1">
      <c r="A1075" s="13"/>
      <c r="B1075" s="239"/>
      <c r="C1075" s="240"/>
      <c r="D1075" s="234" t="s">
        <v>160</v>
      </c>
      <c r="E1075" s="241" t="s">
        <v>1</v>
      </c>
      <c r="F1075" s="242" t="s">
        <v>1308</v>
      </c>
      <c r="G1075" s="240"/>
      <c r="H1075" s="243">
        <v>15</v>
      </c>
      <c r="I1075" s="244"/>
      <c r="J1075" s="240"/>
      <c r="K1075" s="240"/>
      <c r="L1075" s="245"/>
      <c r="M1075" s="246"/>
      <c r="N1075" s="247"/>
      <c r="O1075" s="247"/>
      <c r="P1075" s="247"/>
      <c r="Q1075" s="247"/>
      <c r="R1075" s="247"/>
      <c r="S1075" s="247"/>
      <c r="T1075" s="248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9" t="s">
        <v>160</v>
      </c>
      <c r="AU1075" s="249" t="s">
        <v>83</v>
      </c>
      <c r="AV1075" s="13" t="s">
        <v>83</v>
      </c>
      <c r="AW1075" s="13" t="s">
        <v>30</v>
      </c>
      <c r="AX1075" s="13" t="s">
        <v>73</v>
      </c>
      <c r="AY1075" s="249" t="s">
        <v>151</v>
      </c>
    </row>
    <row r="1076" s="14" customFormat="1">
      <c r="A1076" s="14"/>
      <c r="B1076" s="250"/>
      <c r="C1076" s="251"/>
      <c r="D1076" s="234" t="s">
        <v>160</v>
      </c>
      <c r="E1076" s="252" t="s">
        <v>1</v>
      </c>
      <c r="F1076" s="253" t="s">
        <v>162</v>
      </c>
      <c r="G1076" s="251"/>
      <c r="H1076" s="254">
        <v>27.300000000000001</v>
      </c>
      <c r="I1076" s="255"/>
      <c r="J1076" s="251"/>
      <c r="K1076" s="251"/>
      <c r="L1076" s="256"/>
      <c r="M1076" s="257"/>
      <c r="N1076" s="258"/>
      <c r="O1076" s="258"/>
      <c r="P1076" s="258"/>
      <c r="Q1076" s="258"/>
      <c r="R1076" s="258"/>
      <c r="S1076" s="258"/>
      <c r="T1076" s="25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60" t="s">
        <v>160</v>
      </c>
      <c r="AU1076" s="260" t="s">
        <v>83</v>
      </c>
      <c r="AV1076" s="14" t="s">
        <v>157</v>
      </c>
      <c r="AW1076" s="14" t="s">
        <v>30</v>
      </c>
      <c r="AX1076" s="14" t="s">
        <v>81</v>
      </c>
      <c r="AY1076" s="260" t="s">
        <v>151</v>
      </c>
    </row>
    <row r="1077" s="2" customFormat="1" ht="16.5" customHeight="1">
      <c r="A1077" s="38"/>
      <c r="B1077" s="39"/>
      <c r="C1077" s="272" t="s">
        <v>1309</v>
      </c>
      <c r="D1077" s="272" t="s">
        <v>387</v>
      </c>
      <c r="E1077" s="273" t="s">
        <v>1310</v>
      </c>
      <c r="F1077" s="274" t="s">
        <v>1311</v>
      </c>
      <c r="G1077" s="275" t="s">
        <v>184</v>
      </c>
      <c r="H1077" s="276">
        <v>12.300000000000001</v>
      </c>
      <c r="I1077" s="277"/>
      <c r="J1077" s="278">
        <f>ROUND(I1077*H1077,2)</f>
        <v>0</v>
      </c>
      <c r="K1077" s="279"/>
      <c r="L1077" s="280"/>
      <c r="M1077" s="281" t="s">
        <v>1</v>
      </c>
      <c r="N1077" s="282" t="s">
        <v>40</v>
      </c>
      <c r="O1077" s="92"/>
      <c r="P1077" s="230">
        <f>O1077*H1077</f>
        <v>0</v>
      </c>
      <c r="Q1077" s="230">
        <v>0</v>
      </c>
      <c r="R1077" s="230">
        <f>Q1077*H1077</f>
        <v>0</v>
      </c>
      <c r="S1077" s="230">
        <v>0</v>
      </c>
      <c r="T1077" s="231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32" t="s">
        <v>340</v>
      </c>
      <c r="AT1077" s="232" t="s">
        <v>387</v>
      </c>
      <c r="AU1077" s="232" t="s">
        <v>83</v>
      </c>
      <c r="AY1077" s="17" t="s">
        <v>151</v>
      </c>
      <c r="BE1077" s="233">
        <f>IF(N1077="základní",J1077,0)</f>
        <v>0</v>
      </c>
      <c r="BF1077" s="233">
        <f>IF(N1077="snížená",J1077,0)</f>
        <v>0</v>
      </c>
      <c r="BG1077" s="233">
        <f>IF(N1077="zákl. přenesená",J1077,0)</f>
        <v>0</v>
      </c>
      <c r="BH1077" s="233">
        <f>IF(N1077="sníž. přenesená",J1077,0)</f>
        <v>0</v>
      </c>
      <c r="BI1077" s="233">
        <f>IF(N1077="nulová",J1077,0)</f>
        <v>0</v>
      </c>
      <c r="BJ1077" s="17" t="s">
        <v>157</v>
      </c>
      <c r="BK1077" s="233">
        <f>ROUND(I1077*H1077,2)</f>
        <v>0</v>
      </c>
      <c r="BL1077" s="17" t="s">
        <v>250</v>
      </c>
      <c r="BM1077" s="232" t="s">
        <v>1312</v>
      </c>
    </row>
    <row r="1078" s="2" customFormat="1">
      <c r="A1078" s="38"/>
      <c r="B1078" s="39"/>
      <c r="C1078" s="40"/>
      <c r="D1078" s="234" t="s">
        <v>159</v>
      </c>
      <c r="E1078" s="40"/>
      <c r="F1078" s="235" t="s">
        <v>1311</v>
      </c>
      <c r="G1078" s="40"/>
      <c r="H1078" s="40"/>
      <c r="I1078" s="236"/>
      <c r="J1078" s="40"/>
      <c r="K1078" s="40"/>
      <c r="L1078" s="44"/>
      <c r="M1078" s="237"/>
      <c r="N1078" s="238"/>
      <c r="O1078" s="92"/>
      <c r="P1078" s="92"/>
      <c r="Q1078" s="92"/>
      <c r="R1078" s="92"/>
      <c r="S1078" s="92"/>
      <c r="T1078" s="93"/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T1078" s="17" t="s">
        <v>159</v>
      </c>
      <c r="AU1078" s="17" t="s">
        <v>83</v>
      </c>
    </row>
    <row r="1079" s="13" customFormat="1">
      <c r="A1079" s="13"/>
      <c r="B1079" s="239"/>
      <c r="C1079" s="240"/>
      <c r="D1079" s="234" t="s">
        <v>160</v>
      </c>
      <c r="E1079" s="241" t="s">
        <v>1</v>
      </c>
      <c r="F1079" s="242" t="s">
        <v>1313</v>
      </c>
      <c r="G1079" s="240"/>
      <c r="H1079" s="243">
        <v>12.300000000000001</v>
      </c>
      <c r="I1079" s="244"/>
      <c r="J1079" s="240"/>
      <c r="K1079" s="240"/>
      <c r="L1079" s="245"/>
      <c r="M1079" s="246"/>
      <c r="N1079" s="247"/>
      <c r="O1079" s="247"/>
      <c r="P1079" s="247"/>
      <c r="Q1079" s="247"/>
      <c r="R1079" s="247"/>
      <c r="S1079" s="247"/>
      <c r="T1079" s="24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9" t="s">
        <v>160</v>
      </c>
      <c r="AU1079" s="249" t="s">
        <v>83</v>
      </c>
      <c r="AV1079" s="13" t="s">
        <v>83</v>
      </c>
      <c r="AW1079" s="13" t="s">
        <v>30</v>
      </c>
      <c r="AX1079" s="13" t="s">
        <v>81</v>
      </c>
      <c r="AY1079" s="249" t="s">
        <v>151</v>
      </c>
    </row>
    <row r="1080" s="15" customFormat="1">
      <c r="A1080" s="15"/>
      <c r="B1080" s="261"/>
      <c r="C1080" s="262"/>
      <c r="D1080" s="234" t="s">
        <v>160</v>
      </c>
      <c r="E1080" s="263" t="s">
        <v>1</v>
      </c>
      <c r="F1080" s="264" t="s">
        <v>1314</v>
      </c>
      <c r="G1080" s="262"/>
      <c r="H1080" s="263" t="s">
        <v>1</v>
      </c>
      <c r="I1080" s="265"/>
      <c r="J1080" s="262"/>
      <c r="K1080" s="262"/>
      <c r="L1080" s="266"/>
      <c r="M1080" s="267"/>
      <c r="N1080" s="268"/>
      <c r="O1080" s="268"/>
      <c r="P1080" s="268"/>
      <c r="Q1080" s="268"/>
      <c r="R1080" s="268"/>
      <c r="S1080" s="268"/>
      <c r="T1080" s="269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15"/>
      <c r="AT1080" s="270" t="s">
        <v>160</v>
      </c>
      <c r="AU1080" s="270" t="s">
        <v>83</v>
      </c>
      <c r="AV1080" s="15" t="s">
        <v>81</v>
      </c>
      <c r="AW1080" s="15" t="s">
        <v>30</v>
      </c>
      <c r="AX1080" s="15" t="s">
        <v>73</v>
      </c>
      <c r="AY1080" s="270" t="s">
        <v>151</v>
      </c>
    </row>
    <row r="1081" s="2" customFormat="1" ht="16.5" customHeight="1">
      <c r="A1081" s="38"/>
      <c r="B1081" s="39"/>
      <c r="C1081" s="272" t="s">
        <v>1315</v>
      </c>
      <c r="D1081" s="272" t="s">
        <v>387</v>
      </c>
      <c r="E1081" s="273" t="s">
        <v>1316</v>
      </c>
      <c r="F1081" s="274" t="s">
        <v>1317</v>
      </c>
      <c r="G1081" s="275" t="s">
        <v>184</v>
      </c>
      <c r="H1081" s="276">
        <v>15</v>
      </c>
      <c r="I1081" s="277"/>
      <c r="J1081" s="278">
        <f>ROUND(I1081*H1081,2)</f>
        <v>0</v>
      </c>
      <c r="K1081" s="279"/>
      <c r="L1081" s="280"/>
      <c r="M1081" s="281" t="s">
        <v>1</v>
      </c>
      <c r="N1081" s="282" t="s">
        <v>40</v>
      </c>
      <c r="O1081" s="92"/>
      <c r="P1081" s="230">
        <f>O1081*H1081</f>
        <v>0</v>
      </c>
      <c r="Q1081" s="230">
        <v>0</v>
      </c>
      <c r="R1081" s="230">
        <f>Q1081*H1081</f>
        <v>0</v>
      </c>
      <c r="S1081" s="230">
        <v>0</v>
      </c>
      <c r="T1081" s="231">
        <f>S1081*H1081</f>
        <v>0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32" t="s">
        <v>340</v>
      </c>
      <c r="AT1081" s="232" t="s">
        <v>387</v>
      </c>
      <c r="AU1081" s="232" t="s">
        <v>83</v>
      </c>
      <c r="AY1081" s="17" t="s">
        <v>151</v>
      </c>
      <c r="BE1081" s="233">
        <f>IF(N1081="základní",J1081,0)</f>
        <v>0</v>
      </c>
      <c r="BF1081" s="233">
        <f>IF(N1081="snížená",J1081,0)</f>
        <v>0</v>
      </c>
      <c r="BG1081" s="233">
        <f>IF(N1081="zákl. přenesená",J1081,0)</f>
        <v>0</v>
      </c>
      <c r="BH1081" s="233">
        <f>IF(N1081="sníž. přenesená",J1081,0)</f>
        <v>0</v>
      </c>
      <c r="BI1081" s="233">
        <f>IF(N1081="nulová",J1081,0)</f>
        <v>0</v>
      </c>
      <c r="BJ1081" s="17" t="s">
        <v>157</v>
      </c>
      <c r="BK1081" s="233">
        <f>ROUND(I1081*H1081,2)</f>
        <v>0</v>
      </c>
      <c r="BL1081" s="17" t="s">
        <v>250</v>
      </c>
      <c r="BM1081" s="232" t="s">
        <v>1318</v>
      </c>
    </row>
    <row r="1082" s="2" customFormat="1">
      <c r="A1082" s="38"/>
      <c r="B1082" s="39"/>
      <c r="C1082" s="40"/>
      <c r="D1082" s="234" t="s">
        <v>159</v>
      </c>
      <c r="E1082" s="40"/>
      <c r="F1082" s="235" t="s">
        <v>1317</v>
      </c>
      <c r="G1082" s="40"/>
      <c r="H1082" s="40"/>
      <c r="I1082" s="236"/>
      <c r="J1082" s="40"/>
      <c r="K1082" s="40"/>
      <c r="L1082" s="44"/>
      <c r="M1082" s="237"/>
      <c r="N1082" s="238"/>
      <c r="O1082" s="92"/>
      <c r="P1082" s="92"/>
      <c r="Q1082" s="92"/>
      <c r="R1082" s="92"/>
      <c r="S1082" s="92"/>
      <c r="T1082" s="93"/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T1082" s="17" t="s">
        <v>159</v>
      </c>
      <c r="AU1082" s="17" t="s">
        <v>83</v>
      </c>
    </row>
    <row r="1083" s="2" customFormat="1" ht="16.5" customHeight="1">
      <c r="A1083" s="38"/>
      <c r="B1083" s="39"/>
      <c r="C1083" s="272" t="s">
        <v>1319</v>
      </c>
      <c r="D1083" s="272" t="s">
        <v>387</v>
      </c>
      <c r="E1083" s="273" t="s">
        <v>1320</v>
      </c>
      <c r="F1083" s="274" t="s">
        <v>1321</v>
      </c>
      <c r="G1083" s="275" t="s">
        <v>348</v>
      </c>
      <c r="H1083" s="276">
        <v>1</v>
      </c>
      <c r="I1083" s="277"/>
      <c r="J1083" s="278">
        <f>ROUND(I1083*H1083,2)</f>
        <v>0</v>
      </c>
      <c r="K1083" s="279"/>
      <c r="L1083" s="280"/>
      <c r="M1083" s="281" t="s">
        <v>1</v>
      </c>
      <c r="N1083" s="282" t="s">
        <v>40</v>
      </c>
      <c r="O1083" s="92"/>
      <c r="P1083" s="230">
        <f>O1083*H1083</f>
        <v>0</v>
      </c>
      <c r="Q1083" s="230">
        <v>0</v>
      </c>
      <c r="R1083" s="230">
        <f>Q1083*H1083</f>
        <v>0</v>
      </c>
      <c r="S1083" s="230">
        <v>0</v>
      </c>
      <c r="T1083" s="231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32" t="s">
        <v>340</v>
      </c>
      <c r="AT1083" s="232" t="s">
        <v>387</v>
      </c>
      <c r="AU1083" s="232" t="s">
        <v>83</v>
      </c>
      <c r="AY1083" s="17" t="s">
        <v>151</v>
      </c>
      <c r="BE1083" s="233">
        <f>IF(N1083="základní",J1083,0)</f>
        <v>0</v>
      </c>
      <c r="BF1083" s="233">
        <f>IF(N1083="snížená",J1083,0)</f>
        <v>0</v>
      </c>
      <c r="BG1083" s="233">
        <f>IF(N1083="zákl. přenesená",J1083,0)</f>
        <v>0</v>
      </c>
      <c r="BH1083" s="233">
        <f>IF(N1083="sníž. přenesená",J1083,0)</f>
        <v>0</v>
      </c>
      <c r="BI1083" s="233">
        <f>IF(N1083="nulová",J1083,0)</f>
        <v>0</v>
      </c>
      <c r="BJ1083" s="17" t="s">
        <v>157</v>
      </c>
      <c r="BK1083" s="233">
        <f>ROUND(I1083*H1083,2)</f>
        <v>0</v>
      </c>
      <c r="BL1083" s="17" t="s">
        <v>250</v>
      </c>
      <c r="BM1083" s="232" t="s">
        <v>1322</v>
      </c>
    </row>
    <row r="1084" s="2" customFormat="1">
      <c r="A1084" s="38"/>
      <c r="B1084" s="39"/>
      <c r="C1084" s="40"/>
      <c r="D1084" s="234" t="s">
        <v>159</v>
      </c>
      <c r="E1084" s="40"/>
      <c r="F1084" s="235" t="s">
        <v>1321</v>
      </c>
      <c r="G1084" s="40"/>
      <c r="H1084" s="40"/>
      <c r="I1084" s="236"/>
      <c r="J1084" s="40"/>
      <c r="K1084" s="40"/>
      <c r="L1084" s="44"/>
      <c r="M1084" s="237"/>
      <c r="N1084" s="238"/>
      <c r="O1084" s="92"/>
      <c r="P1084" s="92"/>
      <c r="Q1084" s="92"/>
      <c r="R1084" s="92"/>
      <c r="S1084" s="92"/>
      <c r="T1084" s="93"/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T1084" s="17" t="s">
        <v>159</v>
      </c>
      <c r="AU1084" s="17" t="s">
        <v>83</v>
      </c>
    </row>
    <row r="1085" s="2" customFormat="1" ht="16.5" customHeight="1">
      <c r="A1085" s="38"/>
      <c r="B1085" s="39"/>
      <c r="C1085" s="272" t="s">
        <v>1323</v>
      </c>
      <c r="D1085" s="272" t="s">
        <v>387</v>
      </c>
      <c r="E1085" s="273" t="s">
        <v>1324</v>
      </c>
      <c r="F1085" s="274" t="s">
        <v>1325</v>
      </c>
      <c r="G1085" s="275" t="s">
        <v>348</v>
      </c>
      <c r="H1085" s="276">
        <v>1</v>
      </c>
      <c r="I1085" s="277"/>
      <c r="J1085" s="278">
        <f>ROUND(I1085*H1085,2)</f>
        <v>0</v>
      </c>
      <c r="K1085" s="279"/>
      <c r="L1085" s="280"/>
      <c r="M1085" s="281" t="s">
        <v>1</v>
      </c>
      <c r="N1085" s="282" t="s">
        <v>40</v>
      </c>
      <c r="O1085" s="92"/>
      <c r="P1085" s="230">
        <f>O1085*H1085</f>
        <v>0</v>
      </c>
      <c r="Q1085" s="230">
        <v>0</v>
      </c>
      <c r="R1085" s="230">
        <f>Q1085*H1085</f>
        <v>0</v>
      </c>
      <c r="S1085" s="230">
        <v>0</v>
      </c>
      <c r="T1085" s="231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32" t="s">
        <v>340</v>
      </c>
      <c r="AT1085" s="232" t="s">
        <v>387</v>
      </c>
      <c r="AU1085" s="232" t="s">
        <v>83</v>
      </c>
      <c r="AY1085" s="17" t="s">
        <v>151</v>
      </c>
      <c r="BE1085" s="233">
        <f>IF(N1085="základní",J1085,0)</f>
        <v>0</v>
      </c>
      <c r="BF1085" s="233">
        <f>IF(N1085="snížená",J1085,0)</f>
        <v>0</v>
      </c>
      <c r="BG1085" s="233">
        <f>IF(N1085="zákl. přenesená",J1085,0)</f>
        <v>0</v>
      </c>
      <c r="BH1085" s="233">
        <f>IF(N1085="sníž. přenesená",J1085,0)</f>
        <v>0</v>
      </c>
      <c r="BI1085" s="233">
        <f>IF(N1085="nulová",J1085,0)</f>
        <v>0</v>
      </c>
      <c r="BJ1085" s="17" t="s">
        <v>157</v>
      </c>
      <c r="BK1085" s="233">
        <f>ROUND(I1085*H1085,2)</f>
        <v>0</v>
      </c>
      <c r="BL1085" s="17" t="s">
        <v>250</v>
      </c>
      <c r="BM1085" s="232" t="s">
        <v>1326</v>
      </c>
    </row>
    <row r="1086" s="2" customFormat="1">
      <c r="A1086" s="38"/>
      <c r="B1086" s="39"/>
      <c r="C1086" s="40"/>
      <c r="D1086" s="234" t="s">
        <v>159</v>
      </c>
      <c r="E1086" s="40"/>
      <c r="F1086" s="235" t="s">
        <v>1325</v>
      </c>
      <c r="G1086" s="40"/>
      <c r="H1086" s="40"/>
      <c r="I1086" s="236"/>
      <c r="J1086" s="40"/>
      <c r="K1086" s="40"/>
      <c r="L1086" s="44"/>
      <c r="M1086" s="237"/>
      <c r="N1086" s="238"/>
      <c r="O1086" s="92"/>
      <c r="P1086" s="92"/>
      <c r="Q1086" s="92"/>
      <c r="R1086" s="92"/>
      <c r="S1086" s="92"/>
      <c r="T1086" s="93"/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T1086" s="17" t="s">
        <v>159</v>
      </c>
      <c r="AU1086" s="17" t="s">
        <v>83</v>
      </c>
    </row>
    <row r="1087" s="2" customFormat="1" ht="16.5" customHeight="1">
      <c r="A1087" s="38"/>
      <c r="B1087" s="39"/>
      <c r="C1087" s="220" t="s">
        <v>1327</v>
      </c>
      <c r="D1087" s="220" t="s">
        <v>153</v>
      </c>
      <c r="E1087" s="221" t="s">
        <v>1328</v>
      </c>
      <c r="F1087" s="222" t="s">
        <v>1329</v>
      </c>
      <c r="G1087" s="223" t="s">
        <v>348</v>
      </c>
      <c r="H1087" s="224">
        <v>40</v>
      </c>
      <c r="I1087" s="225"/>
      <c r="J1087" s="226">
        <f>ROUND(I1087*H1087,2)</f>
        <v>0</v>
      </c>
      <c r="K1087" s="227"/>
      <c r="L1087" s="44"/>
      <c r="M1087" s="228" t="s">
        <v>1</v>
      </c>
      <c r="N1087" s="229" t="s">
        <v>40</v>
      </c>
      <c r="O1087" s="92"/>
      <c r="P1087" s="230">
        <f>O1087*H1087</f>
        <v>0</v>
      </c>
      <c r="Q1087" s="230">
        <v>0</v>
      </c>
      <c r="R1087" s="230">
        <f>Q1087*H1087</f>
        <v>0</v>
      </c>
      <c r="S1087" s="230">
        <v>0</v>
      </c>
      <c r="T1087" s="231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32" t="s">
        <v>250</v>
      </c>
      <c r="AT1087" s="232" t="s">
        <v>153</v>
      </c>
      <c r="AU1087" s="232" t="s">
        <v>83</v>
      </c>
      <c r="AY1087" s="17" t="s">
        <v>151</v>
      </c>
      <c r="BE1087" s="233">
        <f>IF(N1087="základní",J1087,0)</f>
        <v>0</v>
      </c>
      <c r="BF1087" s="233">
        <f>IF(N1087="snížená",J1087,0)</f>
        <v>0</v>
      </c>
      <c r="BG1087" s="233">
        <f>IF(N1087="zákl. přenesená",J1087,0)</f>
        <v>0</v>
      </c>
      <c r="BH1087" s="233">
        <f>IF(N1087="sníž. přenesená",J1087,0)</f>
        <v>0</v>
      </c>
      <c r="BI1087" s="233">
        <f>IF(N1087="nulová",J1087,0)</f>
        <v>0</v>
      </c>
      <c r="BJ1087" s="17" t="s">
        <v>157</v>
      </c>
      <c r="BK1087" s="233">
        <f>ROUND(I1087*H1087,2)</f>
        <v>0</v>
      </c>
      <c r="BL1087" s="17" t="s">
        <v>250</v>
      </c>
      <c r="BM1087" s="232" t="s">
        <v>1330</v>
      </c>
    </row>
    <row r="1088" s="2" customFormat="1">
      <c r="A1088" s="38"/>
      <c r="B1088" s="39"/>
      <c r="C1088" s="40"/>
      <c r="D1088" s="234" t="s">
        <v>159</v>
      </c>
      <c r="E1088" s="40"/>
      <c r="F1088" s="235" t="s">
        <v>1329</v>
      </c>
      <c r="G1088" s="40"/>
      <c r="H1088" s="40"/>
      <c r="I1088" s="236"/>
      <c r="J1088" s="40"/>
      <c r="K1088" s="40"/>
      <c r="L1088" s="44"/>
      <c r="M1088" s="237"/>
      <c r="N1088" s="238"/>
      <c r="O1088" s="92"/>
      <c r="P1088" s="92"/>
      <c r="Q1088" s="92"/>
      <c r="R1088" s="92"/>
      <c r="S1088" s="92"/>
      <c r="T1088" s="93"/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T1088" s="17" t="s">
        <v>159</v>
      </c>
      <c r="AU1088" s="17" t="s">
        <v>83</v>
      </c>
    </row>
    <row r="1089" s="13" customFormat="1">
      <c r="A1089" s="13"/>
      <c r="B1089" s="239"/>
      <c r="C1089" s="240"/>
      <c r="D1089" s="234" t="s">
        <v>160</v>
      </c>
      <c r="E1089" s="241" t="s">
        <v>1</v>
      </c>
      <c r="F1089" s="242" t="s">
        <v>1331</v>
      </c>
      <c r="G1089" s="240"/>
      <c r="H1089" s="243">
        <v>40</v>
      </c>
      <c r="I1089" s="244"/>
      <c r="J1089" s="240"/>
      <c r="K1089" s="240"/>
      <c r="L1089" s="245"/>
      <c r="M1089" s="246"/>
      <c r="N1089" s="247"/>
      <c r="O1089" s="247"/>
      <c r="P1089" s="247"/>
      <c r="Q1089" s="247"/>
      <c r="R1089" s="247"/>
      <c r="S1089" s="247"/>
      <c r="T1089" s="24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9" t="s">
        <v>160</v>
      </c>
      <c r="AU1089" s="249" t="s">
        <v>83</v>
      </c>
      <c r="AV1089" s="13" t="s">
        <v>83</v>
      </c>
      <c r="AW1089" s="13" t="s">
        <v>30</v>
      </c>
      <c r="AX1089" s="13" t="s">
        <v>73</v>
      </c>
      <c r="AY1089" s="249" t="s">
        <v>151</v>
      </c>
    </row>
    <row r="1090" s="14" customFormat="1">
      <c r="A1090" s="14"/>
      <c r="B1090" s="250"/>
      <c r="C1090" s="251"/>
      <c r="D1090" s="234" t="s">
        <v>160</v>
      </c>
      <c r="E1090" s="252" t="s">
        <v>1</v>
      </c>
      <c r="F1090" s="253" t="s">
        <v>162</v>
      </c>
      <c r="G1090" s="251"/>
      <c r="H1090" s="254">
        <v>40</v>
      </c>
      <c r="I1090" s="255"/>
      <c r="J1090" s="251"/>
      <c r="K1090" s="251"/>
      <c r="L1090" s="256"/>
      <c r="M1090" s="257"/>
      <c r="N1090" s="258"/>
      <c r="O1090" s="258"/>
      <c r="P1090" s="258"/>
      <c r="Q1090" s="258"/>
      <c r="R1090" s="258"/>
      <c r="S1090" s="258"/>
      <c r="T1090" s="25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60" t="s">
        <v>160</v>
      </c>
      <c r="AU1090" s="260" t="s">
        <v>83</v>
      </c>
      <c r="AV1090" s="14" t="s">
        <v>157</v>
      </c>
      <c r="AW1090" s="14" t="s">
        <v>30</v>
      </c>
      <c r="AX1090" s="14" t="s">
        <v>81</v>
      </c>
      <c r="AY1090" s="260" t="s">
        <v>151</v>
      </c>
    </row>
    <row r="1091" s="2" customFormat="1" ht="24.15" customHeight="1">
      <c r="A1091" s="38"/>
      <c r="B1091" s="39"/>
      <c r="C1091" s="272" t="s">
        <v>1332</v>
      </c>
      <c r="D1091" s="272" t="s">
        <v>387</v>
      </c>
      <c r="E1091" s="273" t="s">
        <v>1333</v>
      </c>
      <c r="F1091" s="274" t="s">
        <v>1334</v>
      </c>
      <c r="G1091" s="275" t="s">
        <v>348</v>
      </c>
      <c r="H1091" s="276">
        <v>10</v>
      </c>
      <c r="I1091" s="277"/>
      <c r="J1091" s="278">
        <f>ROUND(I1091*H1091,2)</f>
        <v>0</v>
      </c>
      <c r="K1091" s="279"/>
      <c r="L1091" s="280"/>
      <c r="M1091" s="281" t="s">
        <v>1</v>
      </c>
      <c r="N1091" s="282" t="s">
        <v>40</v>
      </c>
      <c r="O1091" s="92"/>
      <c r="P1091" s="230">
        <f>O1091*H1091</f>
        <v>0</v>
      </c>
      <c r="Q1091" s="230">
        <v>0</v>
      </c>
      <c r="R1091" s="230">
        <f>Q1091*H1091</f>
        <v>0</v>
      </c>
      <c r="S1091" s="230">
        <v>0</v>
      </c>
      <c r="T1091" s="231">
        <f>S1091*H1091</f>
        <v>0</v>
      </c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R1091" s="232" t="s">
        <v>340</v>
      </c>
      <c r="AT1091" s="232" t="s">
        <v>387</v>
      </c>
      <c r="AU1091" s="232" t="s">
        <v>83</v>
      </c>
      <c r="AY1091" s="17" t="s">
        <v>151</v>
      </c>
      <c r="BE1091" s="233">
        <f>IF(N1091="základní",J1091,0)</f>
        <v>0</v>
      </c>
      <c r="BF1091" s="233">
        <f>IF(N1091="snížená",J1091,0)</f>
        <v>0</v>
      </c>
      <c r="BG1091" s="233">
        <f>IF(N1091="zákl. přenesená",J1091,0)</f>
        <v>0</v>
      </c>
      <c r="BH1091" s="233">
        <f>IF(N1091="sníž. přenesená",J1091,0)</f>
        <v>0</v>
      </c>
      <c r="BI1091" s="233">
        <f>IF(N1091="nulová",J1091,0)</f>
        <v>0</v>
      </c>
      <c r="BJ1091" s="17" t="s">
        <v>157</v>
      </c>
      <c r="BK1091" s="233">
        <f>ROUND(I1091*H1091,2)</f>
        <v>0</v>
      </c>
      <c r="BL1091" s="17" t="s">
        <v>250</v>
      </c>
      <c r="BM1091" s="232" t="s">
        <v>1335</v>
      </c>
    </row>
    <row r="1092" s="2" customFormat="1">
      <c r="A1092" s="38"/>
      <c r="B1092" s="39"/>
      <c r="C1092" s="40"/>
      <c r="D1092" s="234" t="s">
        <v>159</v>
      </c>
      <c r="E1092" s="40"/>
      <c r="F1092" s="235" t="s">
        <v>1334</v>
      </c>
      <c r="G1092" s="40"/>
      <c r="H1092" s="40"/>
      <c r="I1092" s="236"/>
      <c r="J1092" s="40"/>
      <c r="K1092" s="40"/>
      <c r="L1092" s="44"/>
      <c r="M1092" s="237"/>
      <c r="N1092" s="238"/>
      <c r="O1092" s="92"/>
      <c r="P1092" s="92"/>
      <c r="Q1092" s="92"/>
      <c r="R1092" s="92"/>
      <c r="S1092" s="92"/>
      <c r="T1092" s="93"/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T1092" s="17" t="s">
        <v>159</v>
      </c>
      <c r="AU1092" s="17" t="s">
        <v>83</v>
      </c>
    </row>
    <row r="1093" s="2" customFormat="1" ht="16.5" customHeight="1">
      <c r="A1093" s="38"/>
      <c r="B1093" s="39"/>
      <c r="C1093" s="272" t="s">
        <v>1336</v>
      </c>
      <c r="D1093" s="272" t="s">
        <v>387</v>
      </c>
      <c r="E1093" s="273" t="s">
        <v>1337</v>
      </c>
      <c r="F1093" s="274" t="s">
        <v>1338</v>
      </c>
      <c r="G1093" s="275" t="s">
        <v>348</v>
      </c>
      <c r="H1093" s="276">
        <v>10</v>
      </c>
      <c r="I1093" s="277"/>
      <c r="J1093" s="278">
        <f>ROUND(I1093*H1093,2)</f>
        <v>0</v>
      </c>
      <c r="K1093" s="279"/>
      <c r="L1093" s="280"/>
      <c r="M1093" s="281" t="s">
        <v>1</v>
      </c>
      <c r="N1093" s="282" t="s">
        <v>40</v>
      </c>
      <c r="O1093" s="92"/>
      <c r="P1093" s="230">
        <f>O1093*H1093</f>
        <v>0</v>
      </c>
      <c r="Q1093" s="230">
        <v>0</v>
      </c>
      <c r="R1093" s="230">
        <f>Q1093*H1093</f>
        <v>0</v>
      </c>
      <c r="S1093" s="230">
        <v>0</v>
      </c>
      <c r="T1093" s="231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32" t="s">
        <v>340</v>
      </c>
      <c r="AT1093" s="232" t="s">
        <v>387</v>
      </c>
      <c r="AU1093" s="232" t="s">
        <v>83</v>
      </c>
      <c r="AY1093" s="17" t="s">
        <v>151</v>
      </c>
      <c r="BE1093" s="233">
        <f>IF(N1093="základní",J1093,0)</f>
        <v>0</v>
      </c>
      <c r="BF1093" s="233">
        <f>IF(N1093="snížená",J1093,0)</f>
        <v>0</v>
      </c>
      <c r="BG1093" s="233">
        <f>IF(N1093="zákl. přenesená",J1093,0)</f>
        <v>0</v>
      </c>
      <c r="BH1093" s="233">
        <f>IF(N1093="sníž. přenesená",J1093,0)</f>
        <v>0</v>
      </c>
      <c r="BI1093" s="233">
        <f>IF(N1093="nulová",J1093,0)</f>
        <v>0</v>
      </c>
      <c r="BJ1093" s="17" t="s">
        <v>157</v>
      </c>
      <c r="BK1093" s="233">
        <f>ROUND(I1093*H1093,2)</f>
        <v>0</v>
      </c>
      <c r="BL1093" s="17" t="s">
        <v>250</v>
      </c>
      <c r="BM1093" s="232" t="s">
        <v>1339</v>
      </c>
    </row>
    <row r="1094" s="2" customFormat="1">
      <c r="A1094" s="38"/>
      <c r="B1094" s="39"/>
      <c r="C1094" s="40"/>
      <c r="D1094" s="234" t="s">
        <v>159</v>
      </c>
      <c r="E1094" s="40"/>
      <c r="F1094" s="235" t="s">
        <v>1338</v>
      </c>
      <c r="G1094" s="40"/>
      <c r="H1094" s="40"/>
      <c r="I1094" s="236"/>
      <c r="J1094" s="40"/>
      <c r="K1094" s="40"/>
      <c r="L1094" s="44"/>
      <c r="M1094" s="237"/>
      <c r="N1094" s="238"/>
      <c r="O1094" s="92"/>
      <c r="P1094" s="92"/>
      <c r="Q1094" s="92"/>
      <c r="R1094" s="92"/>
      <c r="S1094" s="92"/>
      <c r="T1094" s="93"/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T1094" s="17" t="s">
        <v>159</v>
      </c>
      <c r="AU1094" s="17" t="s">
        <v>83</v>
      </c>
    </row>
    <row r="1095" s="2" customFormat="1" ht="21.75" customHeight="1">
      <c r="A1095" s="38"/>
      <c r="B1095" s="39"/>
      <c r="C1095" s="272" t="s">
        <v>1340</v>
      </c>
      <c r="D1095" s="272" t="s">
        <v>387</v>
      </c>
      <c r="E1095" s="273" t="s">
        <v>1341</v>
      </c>
      <c r="F1095" s="274" t="s">
        <v>1342</v>
      </c>
      <c r="G1095" s="275" t="s">
        <v>348</v>
      </c>
      <c r="H1095" s="276">
        <v>14</v>
      </c>
      <c r="I1095" s="277"/>
      <c r="J1095" s="278">
        <f>ROUND(I1095*H1095,2)</f>
        <v>0</v>
      </c>
      <c r="K1095" s="279"/>
      <c r="L1095" s="280"/>
      <c r="M1095" s="281" t="s">
        <v>1</v>
      </c>
      <c r="N1095" s="282" t="s">
        <v>40</v>
      </c>
      <c r="O1095" s="92"/>
      <c r="P1095" s="230">
        <f>O1095*H1095</f>
        <v>0</v>
      </c>
      <c r="Q1095" s="230">
        <v>0</v>
      </c>
      <c r="R1095" s="230">
        <f>Q1095*H1095</f>
        <v>0</v>
      </c>
      <c r="S1095" s="230">
        <v>0</v>
      </c>
      <c r="T1095" s="231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32" t="s">
        <v>340</v>
      </c>
      <c r="AT1095" s="232" t="s">
        <v>387</v>
      </c>
      <c r="AU1095" s="232" t="s">
        <v>83</v>
      </c>
      <c r="AY1095" s="17" t="s">
        <v>151</v>
      </c>
      <c r="BE1095" s="233">
        <f>IF(N1095="základní",J1095,0)</f>
        <v>0</v>
      </c>
      <c r="BF1095" s="233">
        <f>IF(N1095="snížená",J1095,0)</f>
        <v>0</v>
      </c>
      <c r="BG1095" s="233">
        <f>IF(N1095="zákl. přenesená",J1095,0)</f>
        <v>0</v>
      </c>
      <c r="BH1095" s="233">
        <f>IF(N1095="sníž. přenesená",J1095,0)</f>
        <v>0</v>
      </c>
      <c r="BI1095" s="233">
        <f>IF(N1095="nulová",J1095,0)</f>
        <v>0</v>
      </c>
      <c r="BJ1095" s="17" t="s">
        <v>157</v>
      </c>
      <c r="BK1095" s="233">
        <f>ROUND(I1095*H1095,2)</f>
        <v>0</v>
      </c>
      <c r="BL1095" s="17" t="s">
        <v>250</v>
      </c>
      <c r="BM1095" s="232" t="s">
        <v>1343</v>
      </c>
    </row>
    <row r="1096" s="2" customFormat="1">
      <c r="A1096" s="38"/>
      <c r="B1096" s="39"/>
      <c r="C1096" s="40"/>
      <c r="D1096" s="234" t="s">
        <v>159</v>
      </c>
      <c r="E1096" s="40"/>
      <c r="F1096" s="235" t="s">
        <v>1342</v>
      </c>
      <c r="G1096" s="40"/>
      <c r="H1096" s="40"/>
      <c r="I1096" s="236"/>
      <c r="J1096" s="40"/>
      <c r="K1096" s="40"/>
      <c r="L1096" s="44"/>
      <c r="M1096" s="237"/>
      <c r="N1096" s="238"/>
      <c r="O1096" s="92"/>
      <c r="P1096" s="92"/>
      <c r="Q1096" s="92"/>
      <c r="R1096" s="92"/>
      <c r="S1096" s="92"/>
      <c r="T1096" s="93"/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T1096" s="17" t="s">
        <v>159</v>
      </c>
      <c r="AU1096" s="17" t="s">
        <v>83</v>
      </c>
    </row>
    <row r="1097" s="2" customFormat="1" ht="16.5" customHeight="1">
      <c r="A1097" s="38"/>
      <c r="B1097" s="39"/>
      <c r="C1097" s="272" t="s">
        <v>1344</v>
      </c>
      <c r="D1097" s="272" t="s">
        <v>387</v>
      </c>
      <c r="E1097" s="273" t="s">
        <v>1345</v>
      </c>
      <c r="F1097" s="274" t="s">
        <v>1346</v>
      </c>
      <c r="G1097" s="275" t="s">
        <v>348</v>
      </c>
      <c r="H1097" s="276">
        <v>6</v>
      </c>
      <c r="I1097" s="277"/>
      <c r="J1097" s="278">
        <f>ROUND(I1097*H1097,2)</f>
        <v>0</v>
      </c>
      <c r="K1097" s="279"/>
      <c r="L1097" s="280"/>
      <c r="M1097" s="281" t="s">
        <v>1</v>
      </c>
      <c r="N1097" s="282" t="s">
        <v>40</v>
      </c>
      <c r="O1097" s="92"/>
      <c r="P1097" s="230">
        <f>O1097*H1097</f>
        <v>0</v>
      </c>
      <c r="Q1097" s="230">
        <v>0</v>
      </c>
      <c r="R1097" s="230">
        <f>Q1097*H1097</f>
        <v>0</v>
      </c>
      <c r="S1097" s="230">
        <v>0</v>
      </c>
      <c r="T1097" s="231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32" t="s">
        <v>340</v>
      </c>
      <c r="AT1097" s="232" t="s">
        <v>387</v>
      </c>
      <c r="AU1097" s="232" t="s">
        <v>83</v>
      </c>
      <c r="AY1097" s="17" t="s">
        <v>151</v>
      </c>
      <c r="BE1097" s="233">
        <f>IF(N1097="základní",J1097,0)</f>
        <v>0</v>
      </c>
      <c r="BF1097" s="233">
        <f>IF(N1097="snížená",J1097,0)</f>
        <v>0</v>
      </c>
      <c r="BG1097" s="233">
        <f>IF(N1097="zákl. přenesená",J1097,0)</f>
        <v>0</v>
      </c>
      <c r="BH1097" s="233">
        <f>IF(N1097="sníž. přenesená",J1097,0)</f>
        <v>0</v>
      </c>
      <c r="BI1097" s="233">
        <f>IF(N1097="nulová",J1097,0)</f>
        <v>0</v>
      </c>
      <c r="BJ1097" s="17" t="s">
        <v>157</v>
      </c>
      <c r="BK1097" s="233">
        <f>ROUND(I1097*H1097,2)</f>
        <v>0</v>
      </c>
      <c r="BL1097" s="17" t="s">
        <v>250</v>
      </c>
      <c r="BM1097" s="232" t="s">
        <v>1347</v>
      </c>
    </row>
    <row r="1098" s="2" customFormat="1">
      <c r="A1098" s="38"/>
      <c r="B1098" s="39"/>
      <c r="C1098" s="40"/>
      <c r="D1098" s="234" t="s">
        <v>159</v>
      </c>
      <c r="E1098" s="40"/>
      <c r="F1098" s="235" t="s">
        <v>1346</v>
      </c>
      <c r="G1098" s="40"/>
      <c r="H1098" s="40"/>
      <c r="I1098" s="236"/>
      <c r="J1098" s="40"/>
      <c r="K1098" s="40"/>
      <c r="L1098" s="44"/>
      <c r="M1098" s="237"/>
      <c r="N1098" s="238"/>
      <c r="O1098" s="92"/>
      <c r="P1098" s="92"/>
      <c r="Q1098" s="92"/>
      <c r="R1098" s="92"/>
      <c r="S1098" s="92"/>
      <c r="T1098" s="93"/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T1098" s="17" t="s">
        <v>159</v>
      </c>
      <c r="AU1098" s="17" t="s">
        <v>83</v>
      </c>
    </row>
    <row r="1099" s="2" customFormat="1" ht="21.75" customHeight="1">
      <c r="A1099" s="38"/>
      <c r="B1099" s="39"/>
      <c r="C1099" s="220" t="s">
        <v>1348</v>
      </c>
      <c r="D1099" s="220" t="s">
        <v>153</v>
      </c>
      <c r="E1099" s="221" t="s">
        <v>1349</v>
      </c>
      <c r="F1099" s="222" t="s">
        <v>1350</v>
      </c>
      <c r="G1099" s="223" t="s">
        <v>348</v>
      </c>
      <c r="H1099" s="224">
        <v>26</v>
      </c>
      <c r="I1099" s="225"/>
      <c r="J1099" s="226">
        <f>ROUND(I1099*H1099,2)</f>
        <v>0</v>
      </c>
      <c r="K1099" s="227"/>
      <c r="L1099" s="44"/>
      <c r="M1099" s="228" t="s">
        <v>1</v>
      </c>
      <c r="N1099" s="229" t="s">
        <v>40</v>
      </c>
      <c r="O1099" s="92"/>
      <c r="P1099" s="230">
        <f>O1099*H1099</f>
        <v>0</v>
      </c>
      <c r="Q1099" s="230">
        <v>0</v>
      </c>
      <c r="R1099" s="230">
        <f>Q1099*H1099</f>
        <v>0</v>
      </c>
      <c r="S1099" s="230">
        <v>0</v>
      </c>
      <c r="T1099" s="231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32" t="s">
        <v>250</v>
      </c>
      <c r="AT1099" s="232" t="s">
        <v>153</v>
      </c>
      <c r="AU1099" s="232" t="s">
        <v>83</v>
      </c>
      <c r="AY1099" s="17" t="s">
        <v>151</v>
      </c>
      <c r="BE1099" s="233">
        <f>IF(N1099="základní",J1099,0)</f>
        <v>0</v>
      </c>
      <c r="BF1099" s="233">
        <f>IF(N1099="snížená",J1099,0)</f>
        <v>0</v>
      </c>
      <c r="BG1099" s="233">
        <f>IF(N1099="zákl. přenesená",J1099,0)</f>
        <v>0</v>
      </c>
      <c r="BH1099" s="233">
        <f>IF(N1099="sníž. přenesená",J1099,0)</f>
        <v>0</v>
      </c>
      <c r="BI1099" s="233">
        <f>IF(N1099="nulová",J1099,0)</f>
        <v>0</v>
      </c>
      <c r="BJ1099" s="17" t="s">
        <v>157</v>
      </c>
      <c r="BK1099" s="233">
        <f>ROUND(I1099*H1099,2)</f>
        <v>0</v>
      </c>
      <c r="BL1099" s="17" t="s">
        <v>250</v>
      </c>
      <c r="BM1099" s="232" t="s">
        <v>1351</v>
      </c>
    </row>
    <row r="1100" s="2" customFormat="1">
      <c r="A1100" s="38"/>
      <c r="B1100" s="39"/>
      <c r="C1100" s="40"/>
      <c r="D1100" s="234" t="s">
        <v>159</v>
      </c>
      <c r="E1100" s="40"/>
      <c r="F1100" s="235" t="s">
        <v>1350</v>
      </c>
      <c r="G1100" s="40"/>
      <c r="H1100" s="40"/>
      <c r="I1100" s="236"/>
      <c r="J1100" s="40"/>
      <c r="K1100" s="40"/>
      <c r="L1100" s="44"/>
      <c r="M1100" s="237"/>
      <c r="N1100" s="238"/>
      <c r="O1100" s="92"/>
      <c r="P1100" s="92"/>
      <c r="Q1100" s="92"/>
      <c r="R1100" s="92"/>
      <c r="S1100" s="92"/>
      <c r="T1100" s="93"/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T1100" s="17" t="s">
        <v>159</v>
      </c>
      <c r="AU1100" s="17" t="s">
        <v>83</v>
      </c>
    </row>
    <row r="1101" s="2" customFormat="1" ht="21.75" customHeight="1">
      <c r="A1101" s="38"/>
      <c r="B1101" s="39"/>
      <c r="C1101" s="272" t="s">
        <v>1352</v>
      </c>
      <c r="D1101" s="272" t="s">
        <v>387</v>
      </c>
      <c r="E1101" s="273" t="s">
        <v>1353</v>
      </c>
      <c r="F1101" s="274" t="s">
        <v>1354</v>
      </c>
      <c r="G1101" s="275" t="s">
        <v>348</v>
      </c>
      <c r="H1101" s="276">
        <v>26</v>
      </c>
      <c r="I1101" s="277"/>
      <c r="J1101" s="278">
        <f>ROUND(I1101*H1101,2)</f>
        <v>0</v>
      </c>
      <c r="K1101" s="279"/>
      <c r="L1101" s="280"/>
      <c r="M1101" s="281" t="s">
        <v>1</v>
      </c>
      <c r="N1101" s="282" t="s">
        <v>40</v>
      </c>
      <c r="O1101" s="92"/>
      <c r="P1101" s="230">
        <f>O1101*H1101</f>
        <v>0</v>
      </c>
      <c r="Q1101" s="230">
        <v>4.0000000000000003E-05</v>
      </c>
      <c r="R1101" s="230">
        <f>Q1101*H1101</f>
        <v>0.0010400000000000001</v>
      </c>
      <c r="S1101" s="230">
        <v>0</v>
      </c>
      <c r="T1101" s="231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32" t="s">
        <v>340</v>
      </c>
      <c r="AT1101" s="232" t="s">
        <v>387</v>
      </c>
      <c r="AU1101" s="232" t="s">
        <v>83</v>
      </c>
      <c r="AY1101" s="17" t="s">
        <v>151</v>
      </c>
      <c r="BE1101" s="233">
        <f>IF(N1101="základní",J1101,0)</f>
        <v>0</v>
      </c>
      <c r="BF1101" s="233">
        <f>IF(N1101="snížená",J1101,0)</f>
        <v>0</v>
      </c>
      <c r="BG1101" s="233">
        <f>IF(N1101="zákl. přenesená",J1101,0)</f>
        <v>0</v>
      </c>
      <c r="BH1101" s="233">
        <f>IF(N1101="sníž. přenesená",J1101,0)</f>
        <v>0</v>
      </c>
      <c r="BI1101" s="233">
        <f>IF(N1101="nulová",J1101,0)</f>
        <v>0</v>
      </c>
      <c r="BJ1101" s="17" t="s">
        <v>157</v>
      </c>
      <c r="BK1101" s="233">
        <f>ROUND(I1101*H1101,2)</f>
        <v>0</v>
      </c>
      <c r="BL1101" s="17" t="s">
        <v>250</v>
      </c>
      <c r="BM1101" s="232" t="s">
        <v>1355</v>
      </c>
    </row>
    <row r="1102" s="2" customFormat="1">
      <c r="A1102" s="38"/>
      <c r="B1102" s="39"/>
      <c r="C1102" s="40"/>
      <c r="D1102" s="234" t="s">
        <v>159</v>
      </c>
      <c r="E1102" s="40"/>
      <c r="F1102" s="235" t="s">
        <v>1354</v>
      </c>
      <c r="G1102" s="40"/>
      <c r="H1102" s="40"/>
      <c r="I1102" s="236"/>
      <c r="J1102" s="40"/>
      <c r="K1102" s="40"/>
      <c r="L1102" s="44"/>
      <c r="M1102" s="237"/>
      <c r="N1102" s="238"/>
      <c r="O1102" s="92"/>
      <c r="P1102" s="92"/>
      <c r="Q1102" s="92"/>
      <c r="R1102" s="92"/>
      <c r="S1102" s="92"/>
      <c r="T1102" s="93"/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T1102" s="17" t="s">
        <v>159</v>
      </c>
      <c r="AU1102" s="17" t="s">
        <v>83</v>
      </c>
    </row>
    <row r="1103" s="2" customFormat="1" ht="37.8" customHeight="1">
      <c r="A1103" s="38"/>
      <c r="B1103" s="39"/>
      <c r="C1103" s="220" t="s">
        <v>1356</v>
      </c>
      <c r="D1103" s="220" t="s">
        <v>153</v>
      </c>
      <c r="E1103" s="221" t="s">
        <v>1357</v>
      </c>
      <c r="F1103" s="222" t="s">
        <v>1358</v>
      </c>
      <c r="G1103" s="223" t="s">
        <v>184</v>
      </c>
      <c r="H1103" s="224">
        <v>350</v>
      </c>
      <c r="I1103" s="225"/>
      <c r="J1103" s="226">
        <f>ROUND(I1103*H1103,2)</f>
        <v>0</v>
      </c>
      <c r="K1103" s="227"/>
      <c r="L1103" s="44"/>
      <c r="M1103" s="228" t="s">
        <v>1</v>
      </c>
      <c r="N1103" s="229" t="s">
        <v>40</v>
      </c>
      <c r="O1103" s="92"/>
      <c r="P1103" s="230">
        <f>O1103*H1103</f>
        <v>0</v>
      </c>
      <c r="Q1103" s="230">
        <v>0</v>
      </c>
      <c r="R1103" s="230">
        <f>Q1103*H1103</f>
        <v>0</v>
      </c>
      <c r="S1103" s="230">
        <v>0.0022899999999999999</v>
      </c>
      <c r="T1103" s="231">
        <f>S1103*H1103</f>
        <v>0.80149999999999999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32" t="s">
        <v>250</v>
      </c>
      <c r="AT1103" s="232" t="s">
        <v>153</v>
      </c>
      <c r="AU1103" s="232" t="s">
        <v>83</v>
      </c>
      <c r="AY1103" s="17" t="s">
        <v>151</v>
      </c>
      <c r="BE1103" s="233">
        <f>IF(N1103="základní",J1103,0)</f>
        <v>0</v>
      </c>
      <c r="BF1103" s="233">
        <f>IF(N1103="snížená",J1103,0)</f>
        <v>0</v>
      </c>
      <c r="BG1103" s="233">
        <f>IF(N1103="zákl. přenesená",J1103,0)</f>
        <v>0</v>
      </c>
      <c r="BH1103" s="233">
        <f>IF(N1103="sníž. přenesená",J1103,0)</f>
        <v>0</v>
      </c>
      <c r="BI1103" s="233">
        <f>IF(N1103="nulová",J1103,0)</f>
        <v>0</v>
      </c>
      <c r="BJ1103" s="17" t="s">
        <v>157</v>
      </c>
      <c r="BK1103" s="233">
        <f>ROUND(I1103*H1103,2)</f>
        <v>0</v>
      </c>
      <c r="BL1103" s="17" t="s">
        <v>250</v>
      </c>
      <c r="BM1103" s="232" t="s">
        <v>1359</v>
      </c>
    </row>
    <row r="1104" s="2" customFormat="1">
      <c r="A1104" s="38"/>
      <c r="B1104" s="39"/>
      <c r="C1104" s="40"/>
      <c r="D1104" s="234" t="s">
        <v>159</v>
      </c>
      <c r="E1104" s="40"/>
      <c r="F1104" s="235" t="s">
        <v>1358</v>
      </c>
      <c r="G1104" s="40"/>
      <c r="H1104" s="40"/>
      <c r="I1104" s="236"/>
      <c r="J1104" s="40"/>
      <c r="K1104" s="40"/>
      <c r="L1104" s="44"/>
      <c r="M1104" s="237"/>
      <c r="N1104" s="238"/>
      <c r="O1104" s="92"/>
      <c r="P1104" s="92"/>
      <c r="Q1104" s="92"/>
      <c r="R1104" s="92"/>
      <c r="S1104" s="92"/>
      <c r="T1104" s="93"/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T1104" s="17" t="s">
        <v>159</v>
      </c>
      <c r="AU1104" s="17" t="s">
        <v>83</v>
      </c>
    </row>
    <row r="1105" s="2" customFormat="1" ht="24.15" customHeight="1">
      <c r="A1105" s="38"/>
      <c r="B1105" s="39"/>
      <c r="C1105" s="220" t="s">
        <v>1360</v>
      </c>
      <c r="D1105" s="220" t="s">
        <v>153</v>
      </c>
      <c r="E1105" s="221" t="s">
        <v>1361</v>
      </c>
      <c r="F1105" s="222" t="s">
        <v>1362</v>
      </c>
      <c r="G1105" s="223" t="s">
        <v>184</v>
      </c>
      <c r="H1105" s="224">
        <v>235</v>
      </c>
      <c r="I1105" s="225"/>
      <c r="J1105" s="226">
        <f>ROUND(I1105*H1105,2)</f>
        <v>0</v>
      </c>
      <c r="K1105" s="227"/>
      <c r="L1105" s="44"/>
      <c r="M1105" s="228" t="s">
        <v>1</v>
      </c>
      <c r="N1105" s="229" t="s">
        <v>40</v>
      </c>
      <c r="O1105" s="92"/>
      <c r="P1105" s="230">
        <f>O1105*H1105</f>
        <v>0</v>
      </c>
      <c r="Q1105" s="230">
        <v>0</v>
      </c>
      <c r="R1105" s="230">
        <f>Q1105*H1105</f>
        <v>0</v>
      </c>
      <c r="S1105" s="230">
        <v>0</v>
      </c>
      <c r="T1105" s="231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32" t="s">
        <v>250</v>
      </c>
      <c r="AT1105" s="232" t="s">
        <v>153</v>
      </c>
      <c r="AU1105" s="232" t="s">
        <v>83</v>
      </c>
      <c r="AY1105" s="17" t="s">
        <v>151</v>
      </c>
      <c r="BE1105" s="233">
        <f>IF(N1105="základní",J1105,0)</f>
        <v>0</v>
      </c>
      <c r="BF1105" s="233">
        <f>IF(N1105="snížená",J1105,0)</f>
        <v>0</v>
      </c>
      <c r="BG1105" s="233">
        <f>IF(N1105="zákl. přenesená",J1105,0)</f>
        <v>0</v>
      </c>
      <c r="BH1105" s="233">
        <f>IF(N1105="sníž. přenesená",J1105,0)</f>
        <v>0</v>
      </c>
      <c r="BI1105" s="233">
        <f>IF(N1105="nulová",J1105,0)</f>
        <v>0</v>
      </c>
      <c r="BJ1105" s="17" t="s">
        <v>157</v>
      </c>
      <c r="BK1105" s="233">
        <f>ROUND(I1105*H1105,2)</f>
        <v>0</v>
      </c>
      <c r="BL1105" s="17" t="s">
        <v>250</v>
      </c>
      <c r="BM1105" s="232" t="s">
        <v>1363</v>
      </c>
    </row>
    <row r="1106" s="2" customFormat="1">
      <c r="A1106" s="38"/>
      <c r="B1106" s="39"/>
      <c r="C1106" s="40"/>
      <c r="D1106" s="234" t="s">
        <v>159</v>
      </c>
      <c r="E1106" s="40"/>
      <c r="F1106" s="235" t="s">
        <v>1362</v>
      </c>
      <c r="G1106" s="40"/>
      <c r="H1106" s="40"/>
      <c r="I1106" s="236"/>
      <c r="J1106" s="40"/>
      <c r="K1106" s="40"/>
      <c r="L1106" s="44"/>
      <c r="M1106" s="237"/>
      <c r="N1106" s="238"/>
      <c r="O1106" s="92"/>
      <c r="P1106" s="92"/>
      <c r="Q1106" s="92"/>
      <c r="R1106" s="92"/>
      <c r="S1106" s="92"/>
      <c r="T1106" s="93"/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T1106" s="17" t="s">
        <v>159</v>
      </c>
      <c r="AU1106" s="17" t="s">
        <v>83</v>
      </c>
    </row>
    <row r="1107" s="2" customFormat="1" ht="24.15" customHeight="1">
      <c r="A1107" s="38"/>
      <c r="B1107" s="39"/>
      <c r="C1107" s="272" t="s">
        <v>1364</v>
      </c>
      <c r="D1107" s="272" t="s">
        <v>387</v>
      </c>
      <c r="E1107" s="273" t="s">
        <v>1365</v>
      </c>
      <c r="F1107" s="274" t="s">
        <v>1366</v>
      </c>
      <c r="G1107" s="275" t="s">
        <v>184</v>
      </c>
      <c r="H1107" s="276">
        <v>270.25</v>
      </c>
      <c r="I1107" s="277"/>
      <c r="J1107" s="278">
        <f>ROUND(I1107*H1107,2)</f>
        <v>0</v>
      </c>
      <c r="K1107" s="279"/>
      <c r="L1107" s="280"/>
      <c r="M1107" s="281" t="s">
        <v>1</v>
      </c>
      <c r="N1107" s="282" t="s">
        <v>40</v>
      </c>
      <c r="O1107" s="92"/>
      <c r="P1107" s="230">
        <f>O1107*H1107</f>
        <v>0</v>
      </c>
      <c r="Q1107" s="230">
        <v>0.00012</v>
      </c>
      <c r="R1107" s="230">
        <f>Q1107*H1107</f>
        <v>0.03243</v>
      </c>
      <c r="S1107" s="230">
        <v>0</v>
      </c>
      <c r="T1107" s="231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32" t="s">
        <v>340</v>
      </c>
      <c r="AT1107" s="232" t="s">
        <v>387</v>
      </c>
      <c r="AU1107" s="232" t="s">
        <v>83</v>
      </c>
      <c r="AY1107" s="17" t="s">
        <v>151</v>
      </c>
      <c r="BE1107" s="233">
        <f>IF(N1107="základní",J1107,0)</f>
        <v>0</v>
      </c>
      <c r="BF1107" s="233">
        <f>IF(N1107="snížená",J1107,0)</f>
        <v>0</v>
      </c>
      <c r="BG1107" s="233">
        <f>IF(N1107="zákl. přenesená",J1107,0)</f>
        <v>0</v>
      </c>
      <c r="BH1107" s="233">
        <f>IF(N1107="sníž. přenesená",J1107,0)</f>
        <v>0</v>
      </c>
      <c r="BI1107" s="233">
        <f>IF(N1107="nulová",J1107,0)</f>
        <v>0</v>
      </c>
      <c r="BJ1107" s="17" t="s">
        <v>157</v>
      </c>
      <c r="BK1107" s="233">
        <f>ROUND(I1107*H1107,2)</f>
        <v>0</v>
      </c>
      <c r="BL1107" s="17" t="s">
        <v>250</v>
      </c>
      <c r="BM1107" s="232" t="s">
        <v>1367</v>
      </c>
    </row>
    <row r="1108" s="2" customFormat="1">
      <c r="A1108" s="38"/>
      <c r="B1108" s="39"/>
      <c r="C1108" s="40"/>
      <c r="D1108" s="234" t="s">
        <v>159</v>
      </c>
      <c r="E1108" s="40"/>
      <c r="F1108" s="235" t="s">
        <v>1366</v>
      </c>
      <c r="G1108" s="40"/>
      <c r="H1108" s="40"/>
      <c r="I1108" s="236"/>
      <c r="J1108" s="40"/>
      <c r="K1108" s="40"/>
      <c r="L1108" s="44"/>
      <c r="M1108" s="237"/>
      <c r="N1108" s="238"/>
      <c r="O1108" s="92"/>
      <c r="P1108" s="92"/>
      <c r="Q1108" s="92"/>
      <c r="R1108" s="92"/>
      <c r="S1108" s="92"/>
      <c r="T1108" s="93"/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T1108" s="17" t="s">
        <v>159</v>
      </c>
      <c r="AU1108" s="17" t="s">
        <v>83</v>
      </c>
    </row>
    <row r="1109" s="13" customFormat="1">
      <c r="A1109" s="13"/>
      <c r="B1109" s="239"/>
      <c r="C1109" s="240"/>
      <c r="D1109" s="234" t="s">
        <v>160</v>
      </c>
      <c r="E1109" s="241" t="s">
        <v>1</v>
      </c>
      <c r="F1109" s="242" t="s">
        <v>1368</v>
      </c>
      <c r="G1109" s="240"/>
      <c r="H1109" s="243">
        <v>270.25</v>
      </c>
      <c r="I1109" s="244"/>
      <c r="J1109" s="240"/>
      <c r="K1109" s="240"/>
      <c r="L1109" s="245"/>
      <c r="M1109" s="246"/>
      <c r="N1109" s="247"/>
      <c r="O1109" s="247"/>
      <c r="P1109" s="247"/>
      <c r="Q1109" s="247"/>
      <c r="R1109" s="247"/>
      <c r="S1109" s="247"/>
      <c r="T1109" s="248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9" t="s">
        <v>160</v>
      </c>
      <c r="AU1109" s="249" t="s">
        <v>83</v>
      </c>
      <c r="AV1109" s="13" t="s">
        <v>83</v>
      </c>
      <c r="AW1109" s="13" t="s">
        <v>30</v>
      </c>
      <c r="AX1109" s="13" t="s">
        <v>73</v>
      </c>
      <c r="AY1109" s="249" t="s">
        <v>151</v>
      </c>
    </row>
    <row r="1110" s="14" customFormat="1">
      <c r="A1110" s="14"/>
      <c r="B1110" s="250"/>
      <c r="C1110" s="251"/>
      <c r="D1110" s="234" t="s">
        <v>160</v>
      </c>
      <c r="E1110" s="252" t="s">
        <v>1</v>
      </c>
      <c r="F1110" s="253" t="s">
        <v>162</v>
      </c>
      <c r="G1110" s="251"/>
      <c r="H1110" s="254">
        <v>270.25</v>
      </c>
      <c r="I1110" s="255"/>
      <c r="J1110" s="251"/>
      <c r="K1110" s="251"/>
      <c r="L1110" s="256"/>
      <c r="M1110" s="257"/>
      <c r="N1110" s="258"/>
      <c r="O1110" s="258"/>
      <c r="P1110" s="258"/>
      <c r="Q1110" s="258"/>
      <c r="R1110" s="258"/>
      <c r="S1110" s="258"/>
      <c r="T1110" s="25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60" t="s">
        <v>160</v>
      </c>
      <c r="AU1110" s="260" t="s">
        <v>83</v>
      </c>
      <c r="AV1110" s="14" t="s">
        <v>157</v>
      </c>
      <c r="AW1110" s="14" t="s">
        <v>30</v>
      </c>
      <c r="AX1110" s="14" t="s">
        <v>81</v>
      </c>
      <c r="AY1110" s="260" t="s">
        <v>151</v>
      </c>
    </row>
    <row r="1111" s="2" customFormat="1" ht="33" customHeight="1">
      <c r="A1111" s="38"/>
      <c r="B1111" s="39"/>
      <c r="C1111" s="220" t="s">
        <v>1369</v>
      </c>
      <c r="D1111" s="220" t="s">
        <v>153</v>
      </c>
      <c r="E1111" s="221" t="s">
        <v>1370</v>
      </c>
      <c r="F1111" s="222" t="s">
        <v>1371</v>
      </c>
      <c r="G1111" s="223" t="s">
        <v>184</v>
      </c>
      <c r="H1111" s="224">
        <v>175</v>
      </c>
      <c r="I1111" s="225"/>
      <c r="J1111" s="226">
        <f>ROUND(I1111*H1111,2)</f>
        <v>0</v>
      </c>
      <c r="K1111" s="227"/>
      <c r="L1111" s="44"/>
      <c r="M1111" s="228" t="s">
        <v>1</v>
      </c>
      <c r="N1111" s="229" t="s">
        <v>40</v>
      </c>
      <c r="O1111" s="92"/>
      <c r="P1111" s="230">
        <f>O1111*H1111</f>
        <v>0</v>
      </c>
      <c r="Q1111" s="230">
        <v>0</v>
      </c>
      <c r="R1111" s="230">
        <f>Q1111*H1111</f>
        <v>0</v>
      </c>
      <c r="S1111" s="230">
        <v>0</v>
      </c>
      <c r="T1111" s="231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32" t="s">
        <v>250</v>
      </c>
      <c r="AT1111" s="232" t="s">
        <v>153</v>
      </c>
      <c r="AU1111" s="232" t="s">
        <v>83</v>
      </c>
      <c r="AY1111" s="17" t="s">
        <v>151</v>
      </c>
      <c r="BE1111" s="233">
        <f>IF(N1111="základní",J1111,0)</f>
        <v>0</v>
      </c>
      <c r="BF1111" s="233">
        <f>IF(N1111="snížená",J1111,0)</f>
        <v>0</v>
      </c>
      <c r="BG1111" s="233">
        <f>IF(N1111="zákl. přenesená",J1111,0)</f>
        <v>0</v>
      </c>
      <c r="BH1111" s="233">
        <f>IF(N1111="sníž. přenesená",J1111,0)</f>
        <v>0</v>
      </c>
      <c r="BI1111" s="233">
        <f>IF(N1111="nulová",J1111,0)</f>
        <v>0</v>
      </c>
      <c r="BJ1111" s="17" t="s">
        <v>157</v>
      </c>
      <c r="BK1111" s="233">
        <f>ROUND(I1111*H1111,2)</f>
        <v>0</v>
      </c>
      <c r="BL1111" s="17" t="s">
        <v>250</v>
      </c>
      <c r="BM1111" s="232" t="s">
        <v>1372</v>
      </c>
    </row>
    <row r="1112" s="2" customFormat="1">
      <c r="A1112" s="38"/>
      <c r="B1112" s="39"/>
      <c r="C1112" s="40"/>
      <c r="D1112" s="234" t="s">
        <v>159</v>
      </c>
      <c r="E1112" s="40"/>
      <c r="F1112" s="235" t="s">
        <v>1371</v>
      </c>
      <c r="G1112" s="40"/>
      <c r="H1112" s="40"/>
      <c r="I1112" s="236"/>
      <c r="J1112" s="40"/>
      <c r="K1112" s="40"/>
      <c r="L1112" s="44"/>
      <c r="M1112" s="237"/>
      <c r="N1112" s="238"/>
      <c r="O1112" s="92"/>
      <c r="P1112" s="92"/>
      <c r="Q1112" s="92"/>
      <c r="R1112" s="92"/>
      <c r="S1112" s="92"/>
      <c r="T1112" s="93"/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T1112" s="17" t="s">
        <v>159</v>
      </c>
      <c r="AU1112" s="17" t="s">
        <v>83</v>
      </c>
    </row>
    <row r="1113" s="2" customFormat="1" ht="24.15" customHeight="1">
      <c r="A1113" s="38"/>
      <c r="B1113" s="39"/>
      <c r="C1113" s="272" t="s">
        <v>1373</v>
      </c>
      <c r="D1113" s="272" t="s">
        <v>387</v>
      </c>
      <c r="E1113" s="273" t="s">
        <v>1374</v>
      </c>
      <c r="F1113" s="274" t="s">
        <v>1375</v>
      </c>
      <c r="G1113" s="275" t="s">
        <v>184</v>
      </c>
      <c r="H1113" s="276">
        <v>201.25</v>
      </c>
      <c r="I1113" s="277"/>
      <c r="J1113" s="278">
        <f>ROUND(I1113*H1113,2)</f>
        <v>0</v>
      </c>
      <c r="K1113" s="279"/>
      <c r="L1113" s="280"/>
      <c r="M1113" s="281" t="s">
        <v>1</v>
      </c>
      <c r="N1113" s="282" t="s">
        <v>40</v>
      </c>
      <c r="O1113" s="92"/>
      <c r="P1113" s="230">
        <f>O1113*H1113</f>
        <v>0</v>
      </c>
      <c r="Q1113" s="230">
        <v>0.00017000000000000001</v>
      </c>
      <c r="R1113" s="230">
        <f>Q1113*H1113</f>
        <v>0.0342125</v>
      </c>
      <c r="S1113" s="230">
        <v>0</v>
      </c>
      <c r="T1113" s="231">
        <f>S1113*H1113</f>
        <v>0</v>
      </c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  <c r="AE1113" s="38"/>
      <c r="AR1113" s="232" t="s">
        <v>340</v>
      </c>
      <c r="AT1113" s="232" t="s">
        <v>387</v>
      </c>
      <c r="AU1113" s="232" t="s">
        <v>83</v>
      </c>
      <c r="AY1113" s="17" t="s">
        <v>151</v>
      </c>
      <c r="BE1113" s="233">
        <f>IF(N1113="základní",J1113,0)</f>
        <v>0</v>
      </c>
      <c r="BF1113" s="233">
        <f>IF(N1113="snížená",J1113,0)</f>
        <v>0</v>
      </c>
      <c r="BG1113" s="233">
        <f>IF(N1113="zákl. přenesená",J1113,0)</f>
        <v>0</v>
      </c>
      <c r="BH1113" s="233">
        <f>IF(N1113="sníž. přenesená",J1113,0)</f>
        <v>0</v>
      </c>
      <c r="BI1113" s="233">
        <f>IF(N1113="nulová",J1113,0)</f>
        <v>0</v>
      </c>
      <c r="BJ1113" s="17" t="s">
        <v>157</v>
      </c>
      <c r="BK1113" s="233">
        <f>ROUND(I1113*H1113,2)</f>
        <v>0</v>
      </c>
      <c r="BL1113" s="17" t="s">
        <v>250</v>
      </c>
      <c r="BM1113" s="232" t="s">
        <v>1376</v>
      </c>
    </row>
    <row r="1114" s="2" customFormat="1">
      <c r="A1114" s="38"/>
      <c r="B1114" s="39"/>
      <c r="C1114" s="40"/>
      <c r="D1114" s="234" t="s">
        <v>159</v>
      </c>
      <c r="E1114" s="40"/>
      <c r="F1114" s="235" t="s">
        <v>1375</v>
      </c>
      <c r="G1114" s="40"/>
      <c r="H1114" s="40"/>
      <c r="I1114" s="236"/>
      <c r="J1114" s="40"/>
      <c r="K1114" s="40"/>
      <c r="L1114" s="44"/>
      <c r="M1114" s="237"/>
      <c r="N1114" s="238"/>
      <c r="O1114" s="92"/>
      <c r="P1114" s="92"/>
      <c r="Q1114" s="92"/>
      <c r="R1114" s="92"/>
      <c r="S1114" s="92"/>
      <c r="T1114" s="93"/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T1114" s="17" t="s">
        <v>159</v>
      </c>
      <c r="AU1114" s="17" t="s">
        <v>83</v>
      </c>
    </row>
    <row r="1115" s="13" customFormat="1">
      <c r="A1115" s="13"/>
      <c r="B1115" s="239"/>
      <c r="C1115" s="240"/>
      <c r="D1115" s="234" t="s">
        <v>160</v>
      </c>
      <c r="E1115" s="241" t="s">
        <v>1</v>
      </c>
      <c r="F1115" s="242" t="s">
        <v>1377</v>
      </c>
      <c r="G1115" s="240"/>
      <c r="H1115" s="243">
        <v>201.25</v>
      </c>
      <c r="I1115" s="244"/>
      <c r="J1115" s="240"/>
      <c r="K1115" s="240"/>
      <c r="L1115" s="245"/>
      <c r="M1115" s="246"/>
      <c r="N1115" s="247"/>
      <c r="O1115" s="247"/>
      <c r="P1115" s="247"/>
      <c r="Q1115" s="247"/>
      <c r="R1115" s="247"/>
      <c r="S1115" s="247"/>
      <c r="T1115" s="248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9" t="s">
        <v>160</v>
      </c>
      <c r="AU1115" s="249" t="s">
        <v>83</v>
      </c>
      <c r="AV1115" s="13" t="s">
        <v>83</v>
      </c>
      <c r="AW1115" s="13" t="s">
        <v>30</v>
      </c>
      <c r="AX1115" s="13" t="s">
        <v>73</v>
      </c>
      <c r="AY1115" s="249" t="s">
        <v>151</v>
      </c>
    </row>
    <row r="1116" s="14" customFormat="1">
      <c r="A1116" s="14"/>
      <c r="B1116" s="250"/>
      <c r="C1116" s="251"/>
      <c r="D1116" s="234" t="s">
        <v>160</v>
      </c>
      <c r="E1116" s="252" t="s">
        <v>1</v>
      </c>
      <c r="F1116" s="253" t="s">
        <v>162</v>
      </c>
      <c r="G1116" s="251"/>
      <c r="H1116" s="254">
        <v>201.25</v>
      </c>
      <c r="I1116" s="255"/>
      <c r="J1116" s="251"/>
      <c r="K1116" s="251"/>
      <c r="L1116" s="256"/>
      <c r="M1116" s="257"/>
      <c r="N1116" s="258"/>
      <c r="O1116" s="258"/>
      <c r="P1116" s="258"/>
      <c r="Q1116" s="258"/>
      <c r="R1116" s="258"/>
      <c r="S1116" s="258"/>
      <c r="T1116" s="25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60" t="s">
        <v>160</v>
      </c>
      <c r="AU1116" s="260" t="s">
        <v>83</v>
      </c>
      <c r="AV1116" s="14" t="s">
        <v>157</v>
      </c>
      <c r="AW1116" s="14" t="s">
        <v>30</v>
      </c>
      <c r="AX1116" s="14" t="s">
        <v>81</v>
      </c>
      <c r="AY1116" s="260" t="s">
        <v>151</v>
      </c>
    </row>
    <row r="1117" s="2" customFormat="1" ht="33" customHeight="1">
      <c r="A1117" s="38"/>
      <c r="B1117" s="39"/>
      <c r="C1117" s="220" t="s">
        <v>1378</v>
      </c>
      <c r="D1117" s="220" t="s">
        <v>153</v>
      </c>
      <c r="E1117" s="221" t="s">
        <v>1379</v>
      </c>
      <c r="F1117" s="222" t="s">
        <v>1380</v>
      </c>
      <c r="G1117" s="223" t="s">
        <v>184</v>
      </c>
      <c r="H1117" s="224">
        <v>30</v>
      </c>
      <c r="I1117" s="225"/>
      <c r="J1117" s="226">
        <f>ROUND(I1117*H1117,2)</f>
        <v>0</v>
      </c>
      <c r="K1117" s="227"/>
      <c r="L1117" s="44"/>
      <c r="M1117" s="228" t="s">
        <v>1</v>
      </c>
      <c r="N1117" s="229" t="s">
        <v>40</v>
      </c>
      <c r="O1117" s="92"/>
      <c r="P1117" s="230">
        <f>O1117*H1117</f>
        <v>0</v>
      </c>
      <c r="Q1117" s="230">
        <v>0</v>
      </c>
      <c r="R1117" s="230">
        <f>Q1117*H1117</f>
        <v>0</v>
      </c>
      <c r="S1117" s="230">
        <v>0</v>
      </c>
      <c r="T1117" s="231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32" t="s">
        <v>250</v>
      </c>
      <c r="AT1117" s="232" t="s">
        <v>153</v>
      </c>
      <c r="AU1117" s="232" t="s">
        <v>83</v>
      </c>
      <c r="AY1117" s="17" t="s">
        <v>151</v>
      </c>
      <c r="BE1117" s="233">
        <f>IF(N1117="základní",J1117,0)</f>
        <v>0</v>
      </c>
      <c r="BF1117" s="233">
        <f>IF(N1117="snížená",J1117,0)</f>
        <v>0</v>
      </c>
      <c r="BG1117" s="233">
        <f>IF(N1117="zákl. přenesená",J1117,0)</f>
        <v>0</v>
      </c>
      <c r="BH1117" s="233">
        <f>IF(N1117="sníž. přenesená",J1117,0)</f>
        <v>0</v>
      </c>
      <c r="BI1117" s="233">
        <f>IF(N1117="nulová",J1117,0)</f>
        <v>0</v>
      </c>
      <c r="BJ1117" s="17" t="s">
        <v>157</v>
      </c>
      <c r="BK1117" s="233">
        <f>ROUND(I1117*H1117,2)</f>
        <v>0</v>
      </c>
      <c r="BL1117" s="17" t="s">
        <v>250</v>
      </c>
      <c r="BM1117" s="232" t="s">
        <v>1381</v>
      </c>
    </row>
    <row r="1118" s="2" customFormat="1">
      <c r="A1118" s="38"/>
      <c r="B1118" s="39"/>
      <c r="C1118" s="40"/>
      <c r="D1118" s="234" t="s">
        <v>159</v>
      </c>
      <c r="E1118" s="40"/>
      <c r="F1118" s="235" t="s">
        <v>1380</v>
      </c>
      <c r="G1118" s="40"/>
      <c r="H1118" s="40"/>
      <c r="I1118" s="236"/>
      <c r="J1118" s="40"/>
      <c r="K1118" s="40"/>
      <c r="L1118" s="44"/>
      <c r="M1118" s="237"/>
      <c r="N1118" s="238"/>
      <c r="O1118" s="92"/>
      <c r="P1118" s="92"/>
      <c r="Q1118" s="92"/>
      <c r="R1118" s="92"/>
      <c r="S1118" s="92"/>
      <c r="T1118" s="93"/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T1118" s="17" t="s">
        <v>159</v>
      </c>
      <c r="AU1118" s="17" t="s">
        <v>83</v>
      </c>
    </row>
    <row r="1119" s="2" customFormat="1" ht="33" customHeight="1">
      <c r="A1119" s="38"/>
      <c r="B1119" s="39"/>
      <c r="C1119" s="220" t="s">
        <v>1382</v>
      </c>
      <c r="D1119" s="220" t="s">
        <v>153</v>
      </c>
      <c r="E1119" s="221" t="s">
        <v>1383</v>
      </c>
      <c r="F1119" s="222" t="s">
        <v>1384</v>
      </c>
      <c r="G1119" s="223" t="s">
        <v>184</v>
      </c>
      <c r="H1119" s="224">
        <v>25</v>
      </c>
      <c r="I1119" s="225"/>
      <c r="J1119" s="226">
        <f>ROUND(I1119*H1119,2)</f>
        <v>0</v>
      </c>
      <c r="K1119" s="227"/>
      <c r="L1119" s="44"/>
      <c r="M1119" s="228" t="s">
        <v>1</v>
      </c>
      <c r="N1119" s="229" t="s">
        <v>40</v>
      </c>
      <c r="O1119" s="92"/>
      <c r="P1119" s="230">
        <f>O1119*H1119</f>
        <v>0</v>
      </c>
      <c r="Q1119" s="230">
        <v>0</v>
      </c>
      <c r="R1119" s="230">
        <f>Q1119*H1119</f>
        <v>0</v>
      </c>
      <c r="S1119" s="230">
        <v>0</v>
      </c>
      <c r="T1119" s="231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232" t="s">
        <v>250</v>
      </c>
      <c r="AT1119" s="232" t="s">
        <v>153</v>
      </c>
      <c r="AU1119" s="232" t="s">
        <v>83</v>
      </c>
      <c r="AY1119" s="17" t="s">
        <v>151</v>
      </c>
      <c r="BE1119" s="233">
        <f>IF(N1119="základní",J1119,0)</f>
        <v>0</v>
      </c>
      <c r="BF1119" s="233">
        <f>IF(N1119="snížená",J1119,0)</f>
        <v>0</v>
      </c>
      <c r="BG1119" s="233">
        <f>IF(N1119="zákl. přenesená",J1119,0)</f>
        <v>0</v>
      </c>
      <c r="BH1119" s="233">
        <f>IF(N1119="sníž. přenesená",J1119,0)</f>
        <v>0</v>
      </c>
      <c r="BI1119" s="233">
        <f>IF(N1119="nulová",J1119,0)</f>
        <v>0</v>
      </c>
      <c r="BJ1119" s="17" t="s">
        <v>157</v>
      </c>
      <c r="BK1119" s="233">
        <f>ROUND(I1119*H1119,2)</f>
        <v>0</v>
      </c>
      <c r="BL1119" s="17" t="s">
        <v>250</v>
      </c>
      <c r="BM1119" s="232" t="s">
        <v>1385</v>
      </c>
    </row>
    <row r="1120" s="2" customFormat="1">
      <c r="A1120" s="38"/>
      <c r="B1120" s="39"/>
      <c r="C1120" s="40"/>
      <c r="D1120" s="234" t="s">
        <v>159</v>
      </c>
      <c r="E1120" s="40"/>
      <c r="F1120" s="235" t="s">
        <v>1384</v>
      </c>
      <c r="G1120" s="40"/>
      <c r="H1120" s="40"/>
      <c r="I1120" s="236"/>
      <c r="J1120" s="40"/>
      <c r="K1120" s="40"/>
      <c r="L1120" s="44"/>
      <c r="M1120" s="237"/>
      <c r="N1120" s="238"/>
      <c r="O1120" s="92"/>
      <c r="P1120" s="92"/>
      <c r="Q1120" s="92"/>
      <c r="R1120" s="92"/>
      <c r="S1120" s="92"/>
      <c r="T1120" s="93"/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T1120" s="17" t="s">
        <v>159</v>
      </c>
      <c r="AU1120" s="17" t="s">
        <v>83</v>
      </c>
    </row>
    <row r="1121" s="2" customFormat="1" ht="24.15" customHeight="1">
      <c r="A1121" s="38"/>
      <c r="B1121" s="39"/>
      <c r="C1121" s="272" t="s">
        <v>1386</v>
      </c>
      <c r="D1121" s="272" t="s">
        <v>387</v>
      </c>
      <c r="E1121" s="273" t="s">
        <v>1387</v>
      </c>
      <c r="F1121" s="274" t="s">
        <v>1388</v>
      </c>
      <c r="G1121" s="275" t="s">
        <v>184</v>
      </c>
      <c r="H1121" s="276">
        <v>28.75</v>
      </c>
      <c r="I1121" s="277"/>
      <c r="J1121" s="278">
        <f>ROUND(I1121*H1121,2)</f>
        <v>0</v>
      </c>
      <c r="K1121" s="279"/>
      <c r="L1121" s="280"/>
      <c r="M1121" s="281" t="s">
        <v>1</v>
      </c>
      <c r="N1121" s="282" t="s">
        <v>40</v>
      </c>
      <c r="O1121" s="92"/>
      <c r="P1121" s="230">
        <f>O1121*H1121</f>
        <v>0</v>
      </c>
      <c r="Q1121" s="230">
        <v>0.00025000000000000001</v>
      </c>
      <c r="R1121" s="230">
        <f>Q1121*H1121</f>
        <v>0.0071875000000000003</v>
      </c>
      <c r="S1121" s="230">
        <v>0</v>
      </c>
      <c r="T1121" s="231">
        <f>S1121*H1121</f>
        <v>0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232" t="s">
        <v>340</v>
      </c>
      <c r="AT1121" s="232" t="s">
        <v>387</v>
      </c>
      <c r="AU1121" s="232" t="s">
        <v>83</v>
      </c>
      <c r="AY1121" s="17" t="s">
        <v>151</v>
      </c>
      <c r="BE1121" s="233">
        <f>IF(N1121="základní",J1121,0)</f>
        <v>0</v>
      </c>
      <c r="BF1121" s="233">
        <f>IF(N1121="snížená",J1121,0)</f>
        <v>0</v>
      </c>
      <c r="BG1121" s="233">
        <f>IF(N1121="zákl. přenesená",J1121,0)</f>
        <v>0</v>
      </c>
      <c r="BH1121" s="233">
        <f>IF(N1121="sníž. přenesená",J1121,0)</f>
        <v>0</v>
      </c>
      <c r="BI1121" s="233">
        <f>IF(N1121="nulová",J1121,0)</f>
        <v>0</v>
      </c>
      <c r="BJ1121" s="17" t="s">
        <v>157</v>
      </c>
      <c r="BK1121" s="233">
        <f>ROUND(I1121*H1121,2)</f>
        <v>0</v>
      </c>
      <c r="BL1121" s="17" t="s">
        <v>250</v>
      </c>
      <c r="BM1121" s="232" t="s">
        <v>1389</v>
      </c>
    </row>
    <row r="1122" s="2" customFormat="1">
      <c r="A1122" s="38"/>
      <c r="B1122" s="39"/>
      <c r="C1122" s="40"/>
      <c r="D1122" s="234" t="s">
        <v>159</v>
      </c>
      <c r="E1122" s="40"/>
      <c r="F1122" s="235" t="s">
        <v>1388</v>
      </c>
      <c r="G1122" s="40"/>
      <c r="H1122" s="40"/>
      <c r="I1122" s="236"/>
      <c r="J1122" s="40"/>
      <c r="K1122" s="40"/>
      <c r="L1122" s="44"/>
      <c r="M1122" s="237"/>
      <c r="N1122" s="238"/>
      <c r="O1122" s="92"/>
      <c r="P1122" s="92"/>
      <c r="Q1122" s="92"/>
      <c r="R1122" s="92"/>
      <c r="S1122" s="92"/>
      <c r="T1122" s="93"/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T1122" s="17" t="s">
        <v>159</v>
      </c>
      <c r="AU1122" s="17" t="s">
        <v>83</v>
      </c>
    </row>
    <row r="1123" s="13" customFormat="1">
      <c r="A1123" s="13"/>
      <c r="B1123" s="239"/>
      <c r="C1123" s="240"/>
      <c r="D1123" s="234" t="s">
        <v>160</v>
      </c>
      <c r="E1123" s="241" t="s">
        <v>1</v>
      </c>
      <c r="F1123" s="242" t="s">
        <v>1390</v>
      </c>
      <c r="G1123" s="240"/>
      <c r="H1123" s="243">
        <v>28.75</v>
      </c>
      <c r="I1123" s="244"/>
      <c r="J1123" s="240"/>
      <c r="K1123" s="240"/>
      <c r="L1123" s="245"/>
      <c r="M1123" s="246"/>
      <c r="N1123" s="247"/>
      <c r="O1123" s="247"/>
      <c r="P1123" s="247"/>
      <c r="Q1123" s="247"/>
      <c r="R1123" s="247"/>
      <c r="S1123" s="247"/>
      <c r="T1123" s="248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9" t="s">
        <v>160</v>
      </c>
      <c r="AU1123" s="249" t="s">
        <v>83</v>
      </c>
      <c r="AV1123" s="13" t="s">
        <v>83</v>
      </c>
      <c r="AW1123" s="13" t="s">
        <v>30</v>
      </c>
      <c r="AX1123" s="13" t="s">
        <v>73</v>
      </c>
      <c r="AY1123" s="249" t="s">
        <v>151</v>
      </c>
    </row>
    <row r="1124" s="14" customFormat="1">
      <c r="A1124" s="14"/>
      <c r="B1124" s="250"/>
      <c r="C1124" s="251"/>
      <c r="D1124" s="234" t="s">
        <v>160</v>
      </c>
      <c r="E1124" s="252" t="s">
        <v>1</v>
      </c>
      <c r="F1124" s="253" t="s">
        <v>162</v>
      </c>
      <c r="G1124" s="251"/>
      <c r="H1124" s="254">
        <v>28.75</v>
      </c>
      <c r="I1124" s="255"/>
      <c r="J1124" s="251"/>
      <c r="K1124" s="251"/>
      <c r="L1124" s="256"/>
      <c r="M1124" s="257"/>
      <c r="N1124" s="258"/>
      <c r="O1124" s="258"/>
      <c r="P1124" s="258"/>
      <c r="Q1124" s="258"/>
      <c r="R1124" s="258"/>
      <c r="S1124" s="258"/>
      <c r="T1124" s="25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60" t="s">
        <v>160</v>
      </c>
      <c r="AU1124" s="260" t="s">
        <v>83</v>
      </c>
      <c r="AV1124" s="14" t="s">
        <v>157</v>
      </c>
      <c r="AW1124" s="14" t="s">
        <v>30</v>
      </c>
      <c r="AX1124" s="14" t="s">
        <v>81</v>
      </c>
      <c r="AY1124" s="260" t="s">
        <v>151</v>
      </c>
    </row>
    <row r="1125" s="2" customFormat="1" ht="24.15" customHeight="1">
      <c r="A1125" s="38"/>
      <c r="B1125" s="39"/>
      <c r="C1125" s="220" t="s">
        <v>1391</v>
      </c>
      <c r="D1125" s="220" t="s">
        <v>153</v>
      </c>
      <c r="E1125" s="221" t="s">
        <v>1392</v>
      </c>
      <c r="F1125" s="222" t="s">
        <v>1393</v>
      </c>
      <c r="G1125" s="223" t="s">
        <v>184</v>
      </c>
      <c r="H1125" s="224">
        <v>10</v>
      </c>
      <c r="I1125" s="225"/>
      <c r="J1125" s="226">
        <f>ROUND(I1125*H1125,2)</f>
        <v>0</v>
      </c>
      <c r="K1125" s="227"/>
      <c r="L1125" s="44"/>
      <c r="M1125" s="228" t="s">
        <v>1</v>
      </c>
      <c r="N1125" s="229" t="s">
        <v>40</v>
      </c>
      <c r="O1125" s="92"/>
      <c r="P1125" s="230">
        <f>O1125*H1125</f>
        <v>0</v>
      </c>
      <c r="Q1125" s="230">
        <v>0</v>
      </c>
      <c r="R1125" s="230">
        <f>Q1125*H1125</f>
        <v>0</v>
      </c>
      <c r="S1125" s="230">
        <v>0</v>
      </c>
      <c r="T1125" s="231">
        <f>S1125*H1125</f>
        <v>0</v>
      </c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  <c r="AE1125" s="38"/>
      <c r="AR1125" s="232" t="s">
        <v>250</v>
      </c>
      <c r="AT1125" s="232" t="s">
        <v>153</v>
      </c>
      <c r="AU1125" s="232" t="s">
        <v>83</v>
      </c>
      <c r="AY1125" s="17" t="s">
        <v>151</v>
      </c>
      <c r="BE1125" s="233">
        <f>IF(N1125="základní",J1125,0)</f>
        <v>0</v>
      </c>
      <c r="BF1125" s="233">
        <f>IF(N1125="snížená",J1125,0)</f>
        <v>0</v>
      </c>
      <c r="BG1125" s="233">
        <f>IF(N1125="zákl. přenesená",J1125,0)</f>
        <v>0</v>
      </c>
      <c r="BH1125" s="233">
        <f>IF(N1125="sníž. přenesená",J1125,0)</f>
        <v>0</v>
      </c>
      <c r="BI1125" s="233">
        <f>IF(N1125="nulová",J1125,0)</f>
        <v>0</v>
      </c>
      <c r="BJ1125" s="17" t="s">
        <v>157</v>
      </c>
      <c r="BK1125" s="233">
        <f>ROUND(I1125*H1125,2)</f>
        <v>0</v>
      </c>
      <c r="BL1125" s="17" t="s">
        <v>250</v>
      </c>
      <c r="BM1125" s="232" t="s">
        <v>1394</v>
      </c>
    </row>
    <row r="1126" s="2" customFormat="1">
      <c r="A1126" s="38"/>
      <c r="B1126" s="39"/>
      <c r="C1126" s="40"/>
      <c r="D1126" s="234" t="s">
        <v>159</v>
      </c>
      <c r="E1126" s="40"/>
      <c r="F1126" s="235" t="s">
        <v>1393</v>
      </c>
      <c r="G1126" s="40"/>
      <c r="H1126" s="40"/>
      <c r="I1126" s="236"/>
      <c r="J1126" s="40"/>
      <c r="K1126" s="40"/>
      <c r="L1126" s="44"/>
      <c r="M1126" s="237"/>
      <c r="N1126" s="238"/>
      <c r="O1126" s="92"/>
      <c r="P1126" s="92"/>
      <c r="Q1126" s="92"/>
      <c r="R1126" s="92"/>
      <c r="S1126" s="92"/>
      <c r="T1126" s="93"/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T1126" s="17" t="s">
        <v>159</v>
      </c>
      <c r="AU1126" s="17" t="s">
        <v>83</v>
      </c>
    </row>
    <row r="1127" s="2" customFormat="1" ht="24.15" customHeight="1">
      <c r="A1127" s="38"/>
      <c r="B1127" s="39"/>
      <c r="C1127" s="272" t="s">
        <v>1395</v>
      </c>
      <c r="D1127" s="272" t="s">
        <v>387</v>
      </c>
      <c r="E1127" s="273" t="s">
        <v>1396</v>
      </c>
      <c r="F1127" s="274" t="s">
        <v>1397</v>
      </c>
      <c r="G1127" s="275" t="s">
        <v>184</v>
      </c>
      <c r="H1127" s="276">
        <v>11.5</v>
      </c>
      <c r="I1127" s="277"/>
      <c r="J1127" s="278">
        <f>ROUND(I1127*H1127,2)</f>
        <v>0</v>
      </c>
      <c r="K1127" s="279"/>
      <c r="L1127" s="280"/>
      <c r="M1127" s="281" t="s">
        <v>1</v>
      </c>
      <c r="N1127" s="282" t="s">
        <v>40</v>
      </c>
      <c r="O1127" s="92"/>
      <c r="P1127" s="230">
        <f>O1127*H1127</f>
        <v>0</v>
      </c>
      <c r="Q1127" s="230">
        <v>0.00034000000000000002</v>
      </c>
      <c r="R1127" s="230">
        <f>Q1127*H1127</f>
        <v>0.0039100000000000003</v>
      </c>
      <c r="S1127" s="230">
        <v>0</v>
      </c>
      <c r="T1127" s="231">
        <f>S1127*H1127</f>
        <v>0</v>
      </c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R1127" s="232" t="s">
        <v>340</v>
      </c>
      <c r="AT1127" s="232" t="s">
        <v>387</v>
      </c>
      <c r="AU1127" s="232" t="s">
        <v>83</v>
      </c>
      <c r="AY1127" s="17" t="s">
        <v>151</v>
      </c>
      <c r="BE1127" s="233">
        <f>IF(N1127="základní",J1127,0)</f>
        <v>0</v>
      </c>
      <c r="BF1127" s="233">
        <f>IF(N1127="snížená",J1127,0)</f>
        <v>0</v>
      </c>
      <c r="BG1127" s="233">
        <f>IF(N1127="zákl. přenesená",J1127,0)</f>
        <v>0</v>
      </c>
      <c r="BH1127" s="233">
        <f>IF(N1127="sníž. přenesená",J1127,0)</f>
        <v>0</v>
      </c>
      <c r="BI1127" s="233">
        <f>IF(N1127="nulová",J1127,0)</f>
        <v>0</v>
      </c>
      <c r="BJ1127" s="17" t="s">
        <v>157</v>
      </c>
      <c r="BK1127" s="233">
        <f>ROUND(I1127*H1127,2)</f>
        <v>0</v>
      </c>
      <c r="BL1127" s="17" t="s">
        <v>250</v>
      </c>
      <c r="BM1127" s="232" t="s">
        <v>1398</v>
      </c>
    </row>
    <row r="1128" s="2" customFormat="1">
      <c r="A1128" s="38"/>
      <c r="B1128" s="39"/>
      <c r="C1128" s="40"/>
      <c r="D1128" s="234" t="s">
        <v>159</v>
      </c>
      <c r="E1128" s="40"/>
      <c r="F1128" s="235" t="s">
        <v>1397</v>
      </c>
      <c r="G1128" s="40"/>
      <c r="H1128" s="40"/>
      <c r="I1128" s="236"/>
      <c r="J1128" s="40"/>
      <c r="K1128" s="40"/>
      <c r="L1128" s="44"/>
      <c r="M1128" s="237"/>
      <c r="N1128" s="238"/>
      <c r="O1128" s="92"/>
      <c r="P1128" s="92"/>
      <c r="Q1128" s="92"/>
      <c r="R1128" s="92"/>
      <c r="S1128" s="92"/>
      <c r="T1128" s="93"/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T1128" s="17" t="s">
        <v>159</v>
      </c>
      <c r="AU1128" s="17" t="s">
        <v>83</v>
      </c>
    </row>
    <row r="1129" s="13" customFormat="1">
      <c r="A1129" s="13"/>
      <c r="B1129" s="239"/>
      <c r="C1129" s="240"/>
      <c r="D1129" s="234" t="s">
        <v>160</v>
      </c>
      <c r="E1129" s="241" t="s">
        <v>1</v>
      </c>
      <c r="F1129" s="242" t="s">
        <v>1399</v>
      </c>
      <c r="G1129" s="240"/>
      <c r="H1129" s="243">
        <v>11.5</v>
      </c>
      <c r="I1129" s="244"/>
      <c r="J1129" s="240"/>
      <c r="K1129" s="240"/>
      <c r="L1129" s="245"/>
      <c r="M1129" s="246"/>
      <c r="N1129" s="247"/>
      <c r="O1129" s="247"/>
      <c r="P1129" s="247"/>
      <c r="Q1129" s="247"/>
      <c r="R1129" s="247"/>
      <c r="S1129" s="247"/>
      <c r="T1129" s="248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9" t="s">
        <v>160</v>
      </c>
      <c r="AU1129" s="249" t="s">
        <v>83</v>
      </c>
      <c r="AV1129" s="13" t="s">
        <v>83</v>
      </c>
      <c r="AW1129" s="13" t="s">
        <v>30</v>
      </c>
      <c r="AX1129" s="13" t="s">
        <v>73</v>
      </c>
      <c r="AY1129" s="249" t="s">
        <v>151</v>
      </c>
    </row>
    <row r="1130" s="14" customFormat="1">
      <c r="A1130" s="14"/>
      <c r="B1130" s="250"/>
      <c r="C1130" s="251"/>
      <c r="D1130" s="234" t="s">
        <v>160</v>
      </c>
      <c r="E1130" s="252" t="s">
        <v>1</v>
      </c>
      <c r="F1130" s="253" t="s">
        <v>162</v>
      </c>
      <c r="G1130" s="251"/>
      <c r="H1130" s="254">
        <v>11.5</v>
      </c>
      <c r="I1130" s="255"/>
      <c r="J1130" s="251"/>
      <c r="K1130" s="251"/>
      <c r="L1130" s="256"/>
      <c r="M1130" s="257"/>
      <c r="N1130" s="258"/>
      <c r="O1130" s="258"/>
      <c r="P1130" s="258"/>
      <c r="Q1130" s="258"/>
      <c r="R1130" s="258"/>
      <c r="S1130" s="258"/>
      <c r="T1130" s="25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60" t="s">
        <v>160</v>
      </c>
      <c r="AU1130" s="260" t="s">
        <v>83</v>
      </c>
      <c r="AV1130" s="14" t="s">
        <v>157</v>
      </c>
      <c r="AW1130" s="14" t="s">
        <v>30</v>
      </c>
      <c r="AX1130" s="14" t="s">
        <v>81</v>
      </c>
      <c r="AY1130" s="260" t="s">
        <v>151</v>
      </c>
    </row>
    <row r="1131" s="2" customFormat="1" ht="24.15" customHeight="1">
      <c r="A1131" s="38"/>
      <c r="B1131" s="39"/>
      <c r="C1131" s="220" t="s">
        <v>1400</v>
      </c>
      <c r="D1131" s="220" t="s">
        <v>153</v>
      </c>
      <c r="E1131" s="221" t="s">
        <v>1401</v>
      </c>
      <c r="F1131" s="222" t="s">
        <v>1402</v>
      </c>
      <c r="G1131" s="223" t="s">
        <v>348</v>
      </c>
      <c r="H1131" s="224">
        <v>7</v>
      </c>
      <c r="I1131" s="225"/>
      <c r="J1131" s="226">
        <f>ROUND(I1131*H1131,2)</f>
        <v>0</v>
      </c>
      <c r="K1131" s="227"/>
      <c r="L1131" s="44"/>
      <c r="M1131" s="228" t="s">
        <v>1</v>
      </c>
      <c r="N1131" s="229" t="s">
        <v>40</v>
      </c>
      <c r="O1131" s="92"/>
      <c r="P1131" s="230">
        <f>O1131*H1131</f>
        <v>0</v>
      </c>
      <c r="Q1131" s="230">
        <v>0</v>
      </c>
      <c r="R1131" s="230">
        <f>Q1131*H1131</f>
        <v>0</v>
      </c>
      <c r="S1131" s="230">
        <v>0</v>
      </c>
      <c r="T1131" s="231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232" t="s">
        <v>250</v>
      </c>
      <c r="AT1131" s="232" t="s">
        <v>153</v>
      </c>
      <c r="AU1131" s="232" t="s">
        <v>83</v>
      </c>
      <c r="AY1131" s="17" t="s">
        <v>151</v>
      </c>
      <c r="BE1131" s="233">
        <f>IF(N1131="základní",J1131,0)</f>
        <v>0</v>
      </c>
      <c r="BF1131" s="233">
        <f>IF(N1131="snížená",J1131,0)</f>
        <v>0</v>
      </c>
      <c r="BG1131" s="233">
        <f>IF(N1131="zákl. přenesená",J1131,0)</f>
        <v>0</v>
      </c>
      <c r="BH1131" s="233">
        <f>IF(N1131="sníž. přenesená",J1131,0)</f>
        <v>0</v>
      </c>
      <c r="BI1131" s="233">
        <f>IF(N1131="nulová",J1131,0)</f>
        <v>0</v>
      </c>
      <c r="BJ1131" s="17" t="s">
        <v>157</v>
      </c>
      <c r="BK1131" s="233">
        <f>ROUND(I1131*H1131,2)</f>
        <v>0</v>
      </c>
      <c r="BL1131" s="17" t="s">
        <v>250</v>
      </c>
      <c r="BM1131" s="232" t="s">
        <v>1403</v>
      </c>
    </row>
    <row r="1132" s="2" customFormat="1">
      <c r="A1132" s="38"/>
      <c r="B1132" s="39"/>
      <c r="C1132" s="40"/>
      <c r="D1132" s="234" t="s">
        <v>159</v>
      </c>
      <c r="E1132" s="40"/>
      <c r="F1132" s="235" t="s">
        <v>1402</v>
      </c>
      <c r="G1132" s="40"/>
      <c r="H1132" s="40"/>
      <c r="I1132" s="236"/>
      <c r="J1132" s="40"/>
      <c r="K1132" s="40"/>
      <c r="L1132" s="44"/>
      <c r="M1132" s="237"/>
      <c r="N1132" s="238"/>
      <c r="O1132" s="92"/>
      <c r="P1132" s="92"/>
      <c r="Q1132" s="92"/>
      <c r="R1132" s="92"/>
      <c r="S1132" s="92"/>
      <c r="T1132" s="93"/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T1132" s="17" t="s">
        <v>159</v>
      </c>
      <c r="AU1132" s="17" t="s">
        <v>83</v>
      </c>
    </row>
    <row r="1133" s="2" customFormat="1" ht="24.15" customHeight="1">
      <c r="A1133" s="38"/>
      <c r="B1133" s="39"/>
      <c r="C1133" s="272" t="s">
        <v>1404</v>
      </c>
      <c r="D1133" s="272" t="s">
        <v>387</v>
      </c>
      <c r="E1133" s="273" t="s">
        <v>1405</v>
      </c>
      <c r="F1133" s="274" t="s">
        <v>1406</v>
      </c>
      <c r="G1133" s="275" t="s">
        <v>348</v>
      </c>
      <c r="H1133" s="276">
        <v>1</v>
      </c>
      <c r="I1133" s="277"/>
      <c r="J1133" s="278">
        <f>ROUND(I1133*H1133,2)</f>
        <v>0</v>
      </c>
      <c r="K1133" s="279"/>
      <c r="L1133" s="280"/>
      <c r="M1133" s="281" t="s">
        <v>1</v>
      </c>
      <c r="N1133" s="282" t="s">
        <v>40</v>
      </c>
      <c r="O1133" s="92"/>
      <c r="P1133" s="230">
        <f>O1133*H1133</f>
        <v>0</v>
      </c>
      <c r="Q1133" s="230">
        <v>0</v>
      </c>
      <c r="R1133" s="230">
        <f>Q1133*H1133</f>
        <v>0</v>
      </c>
      <c r="S1133" s="230">
        <v>0</v>
      </c>
      <c r="T1133" s="231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32" t="s">
        <v>340</v>
      </c>
      <c r="AT1133" s="232" t="s">
        <v>387</v>
      </c>
      <c r="AU1133" s="232" t="s">
        <v>83</v>
      </c>
      <c r="AY1133" s="17" t="s">
        <v>151</v>
      </c>
      <c r="BE1133" s="233">
        <f>IF(N1133="základní",J1133,0)</f>
        <v>0</v>
      </c>
      <c r="BF1133" s="233">
        <f>IF(N1133="snížená",J1133,0)</f>
        <v>0</v>
      </c>
      <c r="BG1133" s="233">
        <f>IF(N1133="zákl. přenesená",J1133,0)</f>
        <v>0</v>
      </c>
      <c r="BH1133" s="233">
        <f>IF(N1133="sníž. přenesená",J1133,0)</f>
        <v>0</v>
      </c>
      <c r="BI1133" s="233">
        <f>IF(N1133="nulová",J1133,0)</f>
        <v>0</v>
      </c>
      <c r="BJ1133" s="17" t="s">
        <v>157</v>
      </c>
      <c r="BK1133" s="233">
        <f>ROUND(I1133*H1133,2)</f>
        <v>0</v>
      </c>
      <c r="BL1133" s="17" t="s">
        <v>250</v>
      </c>
      <c r="BM1133" s="232" t="s">
        <v>1407</v>
      </c>
    </row>
    <row r="1134" s="2" customFormat="1">
      <c r="A1134" s="38"/>
      <c r="B1134" s="39"/>
      <c r="C1134" s="40"/>
      <c r="D1134" s="234" t="s">
        <v>159</v>
      </c>
      <c r="E1134" s="40"/>
      <c r="F1134" s="235" t="s">
        <v>1406</v>
      </c>
      <c r="G1134" s="40"/>
      <c r="H1134" s="40"/>
      <c r="I1134" s="236"/>
      <c r="J1134" s="40"/>
      <c r="K1134" s="40"/>
      <c r="L1134" s="44"/>
      <c r="M1134" s="237"/>
      <c r="N1134" s="238"/>
      <c r="O1134" s="92"/>
      <c r="P1134" s="92"/>
      <c r="Q1134" s="92"/>
      <c r="R1134" s="92"/>
      <c r="S1134" s="92"/>
      <c r="T1134" s="93"/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T1134" s="17" t="s">
        <v>159</v>
      </c>
      <c r="AU1134" s="17" t="s">
        <v>83</v>
      </c>
    </row>
    <row r="1135" s="2" customFormat="1" ht="24.15" customHeight="1">
      <c r="A1135" s="38"/>
      <c r="B1135" s="39"/>
      <c r="C1135" s="272" t="s">
        <v>1408</v>
      </c>
      <c r="D1135" s="272" t="s">
        <v>387</v>
      </c>
      <c r="E1135" s="273" t="s">
        <v>1409</v>
      </c>
      <c r="F1135" s="274" t="s">
        <v>1410</v>
      </c>
      <c r="G1135" s="275" t="s">
        <v>348</v>
      </c>
      <c r="H1135" s="276">
        <v>2</v>
      </c>
      <c r="I1135" s="277"/>
      <c r="J1135" s="278">
        <f>ROUND(I1135*H1135,2)</f>
        <v>0</v>
      </c>
      <c r="K1135" s="279"/>
      <c r="L1135" s="280"/>
      <c r="M1135" s="281" t="s">
        <v>1</v>
      </c>
      <c r="N1135" s="282" t="s">
        <v>40</v>
      </c>
      <c r="O1135" s="92"/>
      <c r="P1135" s="230">
        <f>O1135*H1135</f>
        <v>0</v>
      </c>
      <c r="Q1135" s="230">
        <v>0</v>
      </c>
      <c r="R1135" s="230">
        <f>Q1135*H1135</f>
        <v>0</v>
      </c>
      <c r="S1135" s="230">
        <v>0</v>
      </c>
      <c r="T1135" s="231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32" t="s">
        <v>340</v>
      </c>
      <c r="AT1135" s="232" t="s">
        <v>387</v>
      </c>
      <c r="AU1135" s="232" t="s">
        <v>83</v>
      </c>
      <c r="AY1135" s="17" t="s">
        <v>151</v>
      </c>
      <c r="BE1135" s="233">
        <f>IF(N1135="základní",J1135,0)</f>
        <v>0</v>
      </c>
      <c r="BF1135" s="233">
        <f>IF(N1135="snížená",J1135,0)</f>
        <v>0</v>
      </c>
      <c r="BG1135" s="233">
        <f>IF(N1135="zákl. přenesená",J1135,0)</f>
        <v>0</v>
      </c>
      <c r="BH1135" s="233">
        <f>IF(N1135="sníž. přenesená",J1135,0)</f>
        <v>0</v>
      </c>
      <c r="BI1135" s="233">
        <f>IF(N1135="nulová",J1135,0)</f>
        <v>0</v>
      </c>
      <c r="BJ1135" s="17" t="s">
        <v>157</v>
      </c>
      <c r="BK1135" s="233">
        <f>ROUND(I1135*H1135,2)</f>
        <v>0</v>
      </c>
      <c r="BL1135" s="17" t="s">
        <v>250</v>
      </c>
      <c r="BM1135" s="232" t="s">
        <v>1411</v>
      </c>
    </row>
    <row r="1136" s="2" customFormat="1">
      <c r="A1136" s="38"/>
      <c r="B1136" s="39"/>
      <c r="C1136" s="40"/>
      <c r="D1136" s="234" t="s">
        <v>159</v>
      </c>
      <c r="E1136" s="40"/>
      <c r="F1136" s="235" t="s">
        <v>1410</v>
      </c>
      <c r="G1136" s="40"/>
      <c r="H1136" s="40"/>
      <c r="I1136" s="236"/>
      <c r="J1136" s="40"/>
      <c r="K1136" s="40"/>
      <c r="L1136" s="44"/>
      <c r="M1136" s="237"/>
      <c r="N1136" s="238"/>
      <c r="O1136" s="92"/>
      <c r="P1136" s="92"/>
      <c r="Q1136" s="92"/>
      <c r="R1136" s="92"/>
      <c r="S1136" s="92"/>
      <c r="T1136" s="93"/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T1136" s="17" t="s">
        <v>159</v>
      </c>
      <c r="AU1136" s="17" t="s">
        <v>83</v>
      </c>
    </row>
    <row r="1137" s="2" customFormat="1" ht="16.5" customHeight="1">
      <c r="A1137" s="38"/>
      <c r="B1137" s="39"/>
      <c r="C1137" s="272" t="s">
        <v>1412</v>
      </c>
      <c r="D1137" s="272" t="s">
        <v>387</v>
      </c>
      <c r="E1137" s="273" t="s">
        <v>1413</v>
      </c>
      <c r="F1137" s="274" t="s">
        <v>1414</v>
      </c>
      <c r="G1137" s="275" t="s">
        <v>348</v>
      </c>
      <c r="H1137" s="276">
        <v>1</v>
      </c>
      <c r="I1137" s="277"/>
      <c r="J1137" s="278">
        <f>ROUND(I1137*H1137,2)</f>
        <v>0</v>
      </c>
      <c r="K1137" s="279"/>
      <c r="L1137" s="280"/>
      <c r="M1137" s="281" t="s">
        <v>1</v>
      </c>
      <c r="N1137" s="282" t="s">
        <v>40</v>
      </c>
      <c r="O1137" s="92"/>
      <c r="P1137" s="230">
        <f>O1137*H1137</f>
        <v>0</v>
      </c>
      <c r="Q1137" s="230">
        <v>0</v>
      </c>
      <c r="R1137" s="230">
        <f>Q1137*H1137</f>
        <v>0</v>
      </c>
      <c r="S1137" s="230">
        <v>0</v>
      </c>
      <c r="T1137" s="231">
        <f>S1137*H1137</f>
        <v>0</v>
      </c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R1137" s="232" t="s">
        <v>340</v>
      </c>
      <c r="AT1137" s="232" t="s">
        <v>387</v>
      </c>
      <c r="AU1137" s="232" t="s">
        <v>83</v>
      </c>
      <c r="AY1137" s="17" t="s">
        <v>151</v>
      </c>
      <c r="BE1137" s="233">
        <f>IF(N1137="základní",J1137,0)</f>
        <v>0</v>
      </c>
      <c r="BF1137" s="233">
        <f>IF(N1137="snížená",J1137,0)</f>
        <v>0</v>
      </c>
      <c r="BG1137" s="233">
        <f>IF(N1137="zákl. přenesená",J1137,0)</f>
        <v>0</v>
      </c>
      <c r="BH1137" s="233">
        <f>IF(N1137="sníž. přenesená",J1137,0)</f>
        <v>0</v>
      </c>
      <c r="BI1137" s="233">
        <f>IF(N1137="nulová",J1137,0)</f>
        <v>0</v>
      </c>
      <c r="BJ1137" s="17" t="s">
        <v>157</v>
      </c>
      <c r="BK1137" s="233">
        <f>ROUND(I1137*H1137,2)</f>
        <v>0</v>
      </c>
      <c r="BL1137" s="17" t="s">
        <v>250</v>
      </c>
      <c r="BM1137" s="232" t="s">
        <v>1415</v>
      </c>
    </row>
    <row r="1138" s="2" customFormat="1">
      <c r="A1138" s="38"/>
      <c r="B1138" s="39"/>
      <c r="C1138" s="40"/>
      <c r="D1138" s="234" t="s">
        <v>159</v>
      </c>
      <c r="E1138" s="40"/>
      <c r="F1138" s="235" t="s">
        <v>1414</v>
      </c>
      <c r="G1138" s="40"/>
      <c r="H1138" s="40"/>
      <c r="I1138" s="236"/>
      <c r="J1138" s="40"/>
      <c r="K1138" s="40"/>
      <c r="L1138" s="44"/>
      <c r="M1138" s="237"/>
      <c r="N1138" s="238"/>
      <c r="O1138" s="92"/>
      <c r="P1138" s="92"/>
      <c r="Q1138" s="92"/>
      <c r="R1138" s="92"/>
      <c r="S1138" s="92"/>
      <c r="T1138" s="93"/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T1138" s="17" t="s">
        <v>159</v>
      </c>
      <c r="AU1138" s="17" t="s">
        <v>83</v>
      </c>
    </row>
    <row r="1139" s="2" customFormat="1" ht="16.5" customHeight="1">
      <c r="A1139" s="38"/>
      <c r="B1139" s="39"/>
      <c r="C1139" s="272" t="s">
        <v>1416</v>
      </c>
      <c r="D1139" s="272" t="s">
        <v>387</v>
      </c>
      <c r="E1139" s="273" t="s">
        <v>1417</v>
      </c>
      <c r="F1139" s="274" t="s">
        <v>1418</v>
      </c>
      <c r="G1139" s="275" t="s">
        <v>348</v>
      </c>
      <c r="H1139" s="276">
        <v>1</v>
      </c>
      <c r="I1139" s="277"/>
      <c r="J1139" s="278">
        <f>ROUND(I1139*H1139,2)</f>
        <v>0</v>
      </c>
      <c r="K1139" s="279"/>
      <c r="L1139" s="280"/>
      <c r="M1139" s="281" t="s">
        <v>1</v>
      </c>
      <c r="N1139" s="282" t="s">
        <v>40</v>
      </c>
      <c r="O1139" s="92"/>
      <c r="P1139" s="230">
        <f>O1139*H1139</f>
        <v>0</v>
      </c>
      <c r="Q1139" s="230">
        <v>0</v>
      </c>
      <c r="R1139" s="230">
        <f>Q1139*H1139</f>
        <v>0</v>
      </c>
      <c r="S1139" s="230">
        <v>0</v>
      </c>
      <c r="T1139" s="231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32" t="s">
        <v>340</v>
      </c>
      <c r="AT1139" s="232" t="s">
        <v>387</v>
      </c>
      <c r="AU1139" s="232" t="s">
        <v>83</v>
      </c>
      <c r="AY1139" s="17" t="s">
        <v>151</v>
      </c>
      <c r="BE1139" s="233">
        <f>IF(N1139="základní",J1139,0)</f>
        <v>0</v>
      </c>
      <c r="BF1139" s="233">
        <f>IF(N1139="snížená",J1139,0)</f>
        <v>0</v>
      </c>
      <c r="BG1139" s="233">
        <f>IF(N1139="zákl. přenesená",J1139,0)</f>
        <v>0</v>
      </c>
      <c r="BH1139" s="233">
        <f>IF(N1139="sníž. přenesená",J1139,0)</f>
        <v>0</v>
      </c>
      <c r="BI1139" s="233">
        <f>IF(N1139="nulová",J1139,0)</f>
        <v>0</v>
      </c>
      <c r="BJ1139" s="17" t="s">
        <v>157</v>
      </c>
      <c r="BK1139" s="233">
        <f>ROUND(I1139*H1139,2)</f>
        <v>0</v>
      </c>
      <c r="BL1139" s="17" t="s">
        <v>250</v>
      </c>
      <c r="BM1139" s="232" t="s">
        <v>1419</v>
      </c>
    </row>
    <row r="1140" s="2" customFormat="1">
      <c r="A1140" s="38"/>
      <c r="B1140" s="39"/>
      <c r="C1140" s="40"/>
      <c r="D1140" s="234" t="s">
        <v>159</v>
      </c>
      <c r="E1140" s="40"/>
      <c r="F1140" s="235" t="s">
        <v>1418</v>
      </c>
      <c r="G1140" s="40"/>
      <c r="H1140" s="40"/>
      <c r="I1140" s="236"/>
      <c r="J1140" s="40"/>
      <c r="K1140" s="40"/>
      <c r="L1140" s="44"/>
      <c r="M1140" s="237"/>
      <c r="N1140" s="238"/>
      <c r="O1140" s="92"/>
      <c r="P1140" s="92"/>
      <c r="Q1140" s="92"/>
      <c r="R1140" s="92"/>
      <c r="S1140" s="92"/>
      <c r="T1140" s="93"/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T1140" s="17" t="s">
        <v>159</v>
      </c>
      <c r="AU1140" s="17" t="s">
        <v>83</v>
      </c>
    </row>
    <row r="1141" s="2" customFormat="1" ht="24.15" customHeight="1">
      <c r="A1141" s="38"/>
      <c r="B1141" s="39"/>
      <c r="C1141" s="220" t="s">
        <v>1420</v>
      </c>
      <c r="D1141" s="220" t="s">
        <v>153</v>
      </c>
      <c r="E1141" s="221" t="s">
        <v>1421</v>
      </c>
      <c r="F1141" s="222" t="s">
        <v>1422</v>
      </c>
      <c r="G1141" s="223" t="s">
        <v>348</v>
      </c>
      <c r="H1141" s="224">
        <v>2</v>
      </c>
      <c r="I1141" s="225"/>
      <c r="J1141" s="226">
        <f>ROUND(I1141*H1141,2)</f>
        <v>0</v>
      </c>
      <c r="K1141" s="227"/>
      <c r="L1141" s="44"/>
      <c r="M1141" s="228" t="s">
        <v>1</v>
      </c>
      <c r="N1141" s="229" t="s">
        <v>40</v>
      </c>
      <c r="O1141" s="92"/>
      <c r="P1141" s="230">
        <f>O1141*H1141</f>
        <v>0</v>
      </c>
      <c r="Q1141" s="230">
        <v>0</v>
      </c>
      <c r="R1141" s="230">
        <f>Q1141*H1141</f>
        <v>0</v>
      </c>
      <c r="S1141" s="230">
        <v>0.029999999999999999</v>
      </c>
      <c r="T1141" s="231">
        <f>S1141*H1141</f>
        <v>0.059999999999999998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32" t="s">
        <v>250</v>
      </c>
      <c r="AT1141" s="232" t="s">
        <v>153</v>
      </c>
      <c r="AU1141" s="232" t="s">
        <v>83</v>
      </c>
      <c r="AY1141" s="17" t="s">
        <v>151</v>
      </c>
      <c r="BE1141" s="233">
        <f>IF(N1141="základní",J1141,0)</f>
        <v>0</v>
      </c>
      <c r="BF1141" s="233">
        <f>IF(N1141="snížená",J1141,0)</f>
        <v>0</v>
      </c>
      <c r="BG1141" s="233">
        <f>IF(N1141="zákl. přenesená",J1141,0)</f>
        <v>0</v>
      </c>
      <c r="BH1141" s="233">
        <f>IF(N1141="sníž. přenesená",J1141,0)</f>
        <v>0</v>
      </c>
      <c r="BI1141" s="233">
        <f>IF(N1141="nulová",J1141,0)</f>
        <v>0</v>
      </c>
      <c r="BJ1141" s="17" t="s">
        <v>157</v>
      </c>
      <c r="BK1141" s="233">
        <f>ROUND(I1141*H1141,2)</f>
        <v>0</v>
      </c>
      <c r="BL1141" s="17" t="s">
        <v>250</v>
      </c>
      <c r="BM1141" s="232" t="s">
        <v>1423</v>
      </c>
    </row>
    <row r="1142" s="2" customFormat="1">
      <c r="A1142" s="38"/>
      <c r="B1142" s="39"/>
      <c r="C1142" s="40"/>
      <c r="D1142" s="234" t="s">
        <v>159</v>
      </c>
      <c r="E1142" s="40"/>
      <c r="F1142" s="235" t="s">
        <v>1422</v>
      </c>
      <c r="G1142" s="40"/>
      <c r="H1142" s="40"/>
      <c r="I1142" s="236"/>
      <c r="J1142" s="40"/>
      <c r="K1142" s="40"/>
      <c r="L1142" s="44"/>
      <c r="M1142" s="237"/>
      <c r="N1142" s="238"/>
      <c r="O1142" s="92"/>
      <c r="P1142" s="92"/>
      <c r="Q1142" s="92"/>
      <c r="R1142" s="92"/>
      <c r="S1142" s="92"/>
      <c r="T1142" s="93"/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T1142" s="17" t="s">
        <v>159</v>
      </c>
      <c r="AU1142" s="17" t="s">
        <v>83</v>
      </c>
    </row>
    <row r="1143" s="2" customFormat="1" ht="16.5" customHeight="1">
      <c r="A1143" s="38"/>
      <c r="B1143" s="39"/>
      <c r="C1143" s="220" t="s">
        <v>1424</v>
      </c>
      <c r="D1143" s="220" t="s">
        <v>153</v>
      </c>
      <c r="E1143" s="221" t="s">
        <v>1425</v>
      </c>
      <c r="F1143" s="222" t="s">
        <v>1426</v>
      </c>
      <c r="G1143" s="223" t="s">
        <v>348</v>
      </c>
      <c r="H1143" s="224">
        <v>4</v>
      </c>
      <c r="I1143" s="225"/>
      <c r="J1143" s="226">
        <f>ROUND(I1143*H1143,2)</f>
        <v>0</v>
      </c>
      <c r="K1143" s="227"/>
      <c r="L1143" s="44"/>
      <c r="M1143" s="228" t="s">
        <v>1</v>
      </c>
      <c r="N1143" s="229" t="s">
        <v>40</v>
      </c>
      <c r="O1143" s="92"/>
      <c r="P1143" s="230">
        <f>O1143*H1143</f>
        <v>0</v>
      </c>
      <c r="Q1143" s="230">
        <v>0</v>
      </c>
      <c r="R1143" s="230">
        <f>Q1143*H1143</f>
        <v>0</v>
      </c>
      <c r="S1143" s="230">
        <v>0</v>
      </c>
      <c r="T1143" s="231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32" t="s">
        <v>250</v>
      </c>
      <c r="AT1143" s="232" t="s">
        <v>153</v>
      </c>
      <c r="AU1143" s="232" t="s">
        <v>83</v>
      </c>
      <c r="AY1143" s="17" t="s">
        <v>151</v>
      </c>
      <c r="BE1143" s="233">
        <f>IF(N1143="základní",J1143,0)</f>
        <v>0</v>
      </c>
      <c r="BF1143" s="233">
        <f>IF(N1143="snížená",J1143,0)</f>
        <v>0</v>
      </c>
      <c r="BG1143" s="233">
        <f>IF(N1143="zákl. přenesená",J1143,0)</f>
        <v>0</v>
      </c>
      <c r="BH1143" s="233">
        <f>IF(N1143="sníž. přenesená",J1143,0)</f>
        <v>0</v>
      </c>
      <c r="BI1143" s="233">
        <f>IF(N1143="nulová",J1143,0)</f>
        <v>0</v>
      </c>
      <c r="BJ1143" s="17" t="s">
        <v>157</v>
      </c>
      <c r="BK1143" s="233">
        <f>ROUND(I1143*H1143,2)</f>
        <v>0</v>
      </c>
      <c r="BL1143" s="17" t="s">
        <v>250</v>
      </c>
      <c r="BM1143" s="232" t="s">
        <v>1427</v>
      </c>
    </row>
    <row r="1144" s="2" customFormat="1">
      <c r="A1144" s="38"/>
      <c r="B1144" s="39"/>
      <c r="C1144" s="40"/>
      <c r="D1144" s="234" t="s">
        <v>159</v>
      </c>
      <c r="E1144" s="40"/>
      <c r="F1144" s="235" t="s">
        <v>1426</v>
      </c>
      <c r="G1144" s="40"/>
      <c r="H1144" s="40"/>
      <c r="I1144" s="236"/>
      <c r="J1144" s="40"/>
      <c r="K1144" s="40"/>
      <c r="L1144" s="44"/>
      <c r="M1144" s="237"/>
      <c r="N1144" s="238"/>
      <c r="O1144" s="92"/>
      <c r="P1144" s="92"/>
      <c r="Q1144" s="92"/>
      <c r="R1144" s="92"/>
      <c r="S1144" s="92"/>
      <c r="T1144" s="93"/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T1144" s="17" t="s">
        <v>159</v>
      </c>
      <c r="AU1144" s="17" t="s">
        <v>83</v>
      </c>
    </row>
    <row r="1145" s="2" customFormat="1" ht="16.5" customHeight="1">
      <c r="A1145" s="38"/>
      <c r="B1145" s="39"/>
      <c r="C1145" s="272" t="s">
        <v>1428</v>
      </c>
      <c r="D1145" s="272" t="s">
        <v>387</v>
      </c>
      <c r="E1145" s="273" t="s">
        <v>1429</v>
      </c>
      <c r="F1145" s="274" t="s">
        <v>1430</v>
      </c>
      <c r="G1145" s="275" t="s">
        <v>348</v>
      </c>
      <c r="H1145" s="276">
        <v>4</v>
      </c>
      <c r="I1145" s="277"/>
      <c r="J1145" s="278">
        <f>ROUND(I1145*H1145,2)</f>
        <v>0</v>
      </c>
      <c r="K1145" s="279"/>
      <c r="L1145" s="280"/>
      <c r="M1145" s="281" t="s">
        <v>1</v>
      </c>
      <c r="N1145" s="282" t="s">
        <v>40</v>
      </c>
      <c r="O1145" s="92"/>
      <c r="P1145" s="230">
        <f>O1145*H1145</f>
        <v>0</v>
      </c>
      <c r="Q1145" s="230">
        <v>0</v>
      </c>
      <c r="R1145" s="230">
        <f>Q1145*H1145</f>
        <v>0</v>
      </c>
      <c r="S1145" s="230">
        <v>0</v>
      </c>
      <c r="T1145" s="231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32" t="s">
        <v>340</v>
      </c>
      <c r="AT1145" s="232" t="s">
        <v>387</v>
      </c>
      <c r="AU1145" s="232" t="s">
        <v>83</v>
      </c>
      <c r="AY1145" s="17" t="s">
        <v>151</v>
      </c>
      <c r="BE1145" s="233">
        <f>IF(N1145="základní",J1145,0)</f>
        <v>0</v>
      </c>
      <c r="BF1145" s="233">
        <f>IF(N1145="snížená",J1145,0)</f>
        <v>0</v>
      </c>
      <c r="BG1145" s="233">
        <f>IF(N1145="zákl. přenesená",J1145,0)</f>
        <v>0</v>
      </c>
      <c r="BH1145" s="233">
        <f>IF(N1145="sníž. přenesená",J1145,0)</f>
        <v>0</v>
      </c>
      <c r="BI1145" s="233">
        <f>IF(N1145="nulová",J1145,0)</f>
        <v>0</v>
      </c>
      <c r="BJ1145" s="17" t="s">
        <v>157</v>
      </c>
      <c r="BK1145" s="233">
        <f>ROUND(I1145*H1145,2)</f>
        <v>0</v>
      </c>
      <c r="BL1145" s="17" t="s">
        <v>250</v>
      </c>
      <c r="BM1145" s="232" t="s">
        <v>1431</v>
      </c>
    </row>
    <row r="1146" s="2" customFormat="1">
      <c r="A1146" s="38"/>
      <c r="B1146" s="39"/>
      <c r="C1146" s="40"/>
      <c r="D1146" s="234" t="s">
        <v>159</v>
      </c>
      <c r="E1146" s="40"/>
      <c r="F1146" s="235" t="s">
        <v>1430</v>
      </c>
      <c r="G1146" s="40"/>
      <c r="H1146" s="40"/>
      <c r="I1146" s="236"/>
      <c r="J1146" s="40"/>
      <c r="K1146" s="40"/>
      <c r="L1146" s="44"/>
      <c r="M1146" s="237"/>
      <c r="N1146" s="238"/>
      <c r="O1146" s="92"/>
      <c r="P1146" s="92"/>
      <c r="Q1146" s="92"/>
      <c r="R1146" s="92"/>
      <c r="S1146" s="92"/>
      <c r="T1146" s="93"/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T1146" s="17" t="s">
        <v>159</v>
      </c>
      <c r="AU1146" s="17" t="s">
        <v>83</v>
      </c>
    </row>
    <row r="1147" s="2" customFormat="1" ht="24.15" customHeight="1">
      <c r="A1147" s="38"/>
      <c r="B1147" s="39"/>
      <c r="C1147" s="220" t="s">
        <v>1432</v>
      </c>
      <c r="D1147" s="220" t="s">
        <v>153</v>
      </c>
      <c r="E1147" s="221" t="s">
        <v>1433</v>
      </c>
      <c r="F1147" s="222" t="s">
        <v>1434</v>
      </c>
      <c r="G1147" s="223" t="s">
        <v>348</v>
      </c>
      <c r="H1147" s="224">
        <v>1</v>
      </c>
      <c r="I1147" s="225"/>
      <c r="J1147" s="226">
        <f>ROUND(I1147*H1147,2)</f>
        <v>0</v>
      </c>
      <c r="K1147" s="227"/>
      <c r="L1147" s="44"/>
      <c r="M1147" s="228" t="s">
        <v>1</v>
      </c>
      <c r="N1147" s="229" t="s">
        <v>40</v>
      </c>
      <c r="O1147" s="92"/>
      <c r="P1147" s="230">
        <f>O1147*H1147</f>
        <v>0</v>
      </c>
      <c r="Q1147" s="230">
        <v>0</v>
      </c>
      <c r="R1147" s="230">
        <f>Q1147*H1147</f>
        <v>0</v>
      </c>
      <c r="S1147" s="230">
        <v>0</v>
      </c>
      <c r="T1147" s="231">
        <f>S1147*H1147</f>
        <v>0</v>
      </c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R1147" s="232" t="s">
        <v>250</v>
      </c>
      <c r="AT1147" s="232" t="s">
        <v>153</v>
      </c>
      <c r="AU1147" s="232" t="s">
        <v>83</v>
      </c>
      <c r="AY1147" s="17" t="s">
        <v>151</v>
      </c>
      <c r="BE1147" s="233">
        <f>IF(N1147="základní",J1147,0)</f>
        <v>0</v>
      </c>
      <c r="BF1147" s="233">
        <f>IF(N1147="snížená",J1147,0)</f>
        <v>0</v>
      </c>
      <c r="BG1147" s="233">
        <f>IF(N1147="zákl. přenesená",J1147,0)</f>
        <v>0</v>
      </c>
      <c r="BH1147" s="233">
        <f>IF(N1147="sníž. přenesená",J1147,0)</f>
        <v>0</v>
      </c>
      <c r="BI1147" s="233">
        <f>IF(N1147="nulová",J1147,0)</f>
        <v>0</v>
      </c>
      <c r="BJ1147" s="17" t="s">
        <v>157</v>
      </c>
      <c r="BK1147" s="233">
        <f>ROUND(I1147*H1147,2)</f>
        <v>0</v>
      </c>
      <c r="BL1147" s="17" t="s">
        <v>250</v>
      </c>
      <c r="BM1147" s="232" t="s">
        <v>1435</v>
      </c>
    </row>
    <row r="1148" s="2" customFormat="1">
      <c r="A1148" s="38"/>
      <c r="B1148" s="39"/>
      <c r="C1148" s="40"/>
      <c r="D1148" s="234" t="s">
        <v>159</v>
      </c>
      <c r="E1148" s="40"/>
      <c r="F1148" s="235" t="s">
        <v>1434</v>
      </c>
      <c r="G1148" s="40"/>
      <c r="H1148" s="40"/>
      <c r="I1148" s="236"/>
      <c r="J1148" s="40"/>
      <c r="K1148" s="40"/>
      <c r="L1148" s="44"/>
      <c r="M1148" s="237"/>
      <c r="N1148" s="238"/>
      <c r="O1148" s="92"/>
      <c r="P1148" s="92"/>
      <c r="Q1148" s="92"/>
      <c r="R1148" s="92"/>
      <c r="S1148" s="92"/>
      <c r="T1148" s="93"/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T1148" s="17" t="s">
        <v>159</v>
      </c>
      <c r="AU1148" s="17" t="s">
        <v>83</v>
      </c>
    </row>
    <row r="1149" s="2" customFormat="1" ht="16.5" customHeight="1">
      <c r="A1149" s="38"/>
      <c r="B1149" s="39"/>
      <c r="C1149" s="272" t="s">
        <v>1436</v>
      </c>
      <c r="D1149" s="272" t="s">
        <v>387</v>
      </c>
      <c r="E1149" s="273" t="s">
        <v>1437</v>
      </c>
      <c r="F1149" s="274" t="s">
        <v>1438</v>
      </c>
      <c r="G1149" s="275" t="s">
        <v>348</v>
      </c>
      <c r="H1149" s="276">
        <v>1</v>
      </c>
      <c r="I1149" s="277"/>
      <c r="J1149" s="278">
        <f>ROUND(I1149*H1149,2)</f>
        <v>0</v>
      </c>
      <c r="K1149" s="279"/>
      <c r="L1149" s="280"/>
      <c r="M1149" s="281" t="s">
        <v>1</v>
      </c>
      <c r="N1149" s="282" t="s">
        <v>40</v>
      </c>
      <c r="O1149" s="92"/>
      <c r="P1149" s="230">
        <f>O1149*H1149</f>
        <v>0</v>
      </c>
      <c r="Q1149" s="230">
        <v>0</v>
      </c>
      <c r="R1149" s="230">
        <f>Q1149*H1149</f>
        <v>0</v>
      </c>
      <c r="S1149" s="230">
        <v>0</v>
      </c>
      <c r="T1149" s="231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32" t="s">
        <v>340</v>
      </c>
      <c r="AT1149" s="232" t="s">
        <v>387</v>
      </c>
      <c r="AU1149" s="232" t="s">
        <v>83</v>
      </c>
      <c r="AY1149" s="17" t="s">
        <v>151</v>
      </c>
      <c r="BE1149" s="233">
        <f>IF(N1149="základní",J1149,0)</f>
        <v>0</v>
      </c>
      <c r="BF1149" s="233">
        <f>IF(N1149="snížená",J1149,0)</f>
        <v>0</v>
      </c>
      <c r="BG1149" s="233">
        <f>IF(N1149="zákl. přenesená",J1149,0)</f>
        <v>0</v>
      </c>
      <c r="BH1149" s="233">
        <f>IF(N1149="sníž. přenesená",J1149,0)</f>
        <v>0</v>
      </c>
      <c r="BI1149" s="233">
        <f>IF(N1149="nulová",J1149,0)</f>
        <v>0</v>
      </c>
      <c r="BJ1149" s="17" t="s">
        <v>157</v>
      </c>
      <c r="BK1149" s="233">
        <f>ROUND(I1149*H1149,2)</f>
        <v>0</v>
      </c>
      <c r="BL1149" s="17" t="s">
        <v>250</v>
      </c>
      <c r="BM1149" s="232" t="s">
        <v>1439</v>
      </c>
    </row>
    <row r="1150" s="2" customFormat="1">
      <c r="A1150" s="38"/>
      <c r="B1150" s="39"/>
      <c r="C1150" s="40"/>
      <c r="D1150" s="234" t="s">
        <v>159</v>
      </c>
      <c r="E1150" s="40"/>
      <c r="F1150" s="235" t="s">
        <v>1438</v>
      </c>
      <c r="G1150" s="40"/>
      <c r="H1150" s="40"/>
      <c r="I1150" s="236"/>
      <c r="J1150" s="40"/>
      <c r="K1150" s="40"/>
      <c r="L1150" s="44"/>
      <c r="M1150" s="237"/>
      <c r="N1150" s="238"/>
      <c r="O1150" s="92"/>
      <c r="P1150" s="92"/>
      <c r="Q1150" s="92"/>
      <c r="R1150" s="92"/>
      <c r="S1150" s="92"/>
      <c r="T1150" s="93"/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T1150" s="17" t="s">
        <v>159</v>
      </c>
      <c r="AU1150" s="17" t="s">
        <v>83</v>
      </c>
    </row>
    <row r="1151" s="2" customFormat="1" ht="24.15" customHeight="1">
      <c r="A1151" s="38"/>
      <c r="B1151" s="39"/>
      <c r="C1151" s="220" t="s">
        <v>1440</v>
      </c>
      <c r="D1151" s="220" t="s">
        <v>153</v>
      </c>
      <c r="E1151" s="221" t="s">
        <v>1441</v>
      </c>
      <c r="F1151" s="222" t="s">
        <v>1442</v>
      </c>
      <c r="G1151" s="223" t="s">
        <v>348</v>
      </c>
      <c r="H1151" s="224">
        <v>2</v>
      </c>
      <c r="I1151" s="225"/>
      <c r="J1151" s="226">
        <f>ROUND(I1151*H1151,2)</f>
        <v>0</v>
      </c>
      <c r="K1151" s="227"/>
      <c r="L1151" s="44"/>
      <c r="M1151" s="228" t="s">
        <v>1</v>
      </c>
      <c r="N1151" s="229" t="s">
        <v>40</v>
      </c>
      <c r="O1151" s="92"/>
      <c r="P1151" s="230">
        <f>O1151*H1151</f>
        <v>0</v>
      </c>
      <c r="Q1151" s="230">
        <v>0</v>
      </c>
      <c r="R1151" s="230">
        <f>Q1151*H1151</f>
        <v>0</v>
      </c>
      <c r="S1151" s="230">
        <v>0</v>
      </c>
      <c r="T1151" s="231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32" t="s">
        <v>250</v>
      </c>
      <c r="AT1151" s="232" t="s">
        <v>153</v>
      </c>
      <c r="AU1151" s="232" t="s">
        <v>83</v>
      </c>
      <c r="AY1151" s="17" t="s">
        <v>151</v>
      </c>
      <c r="BE1151" s="233">
        <f>IF(N1151="základní",J1151,0)</f>
        <v>0</v>
      </c>
      <c r="BF1151" s="233">
        <f>IF(N1151="snížená",J1151,0)</f>
        <v>0</v>
      </c>
      <c r="BG1151" s="233">
        <f>IF(N1151="zákl. přenesená",J1151,0)</f>
        <v>0</v>
      </c>
      <c r="BH1151" s="233">
        <f>IF(N1151="sníž. přenesená",J1151,0)</f>
        <v>0</v>
      </c>
      <c r="BI1151" s="233">
        <f>IF(N1151="nulová",J1151,0)</f>
        <v>0</v>
      </c>
      <c r="BJ1151" s="17" t="s">
        <v>157</v>
      </c>
      <c r="BK1151" s="233">
        <f>ROUND(I1151*H1151,2)</f>
        <v>0</v>
      </c>
      <c r="BL1151" s="17" t="s">
        <v>250</v>
      </c>
      <c r="BM1151" s="232" t="s">
        <v>1443</v>
      </c>
    </row>
    <row r="1152" s="2" customFormat="1">
      <c r="A1152" s="38"/>
      <c r="B1152" s="39"/>
      <c r="C1152" s="40"/>
      <c r="D1152" s="234" t="s">
        <v>159</v>
      </c>
      <c r="E1152" s="40"/>
      <c r="F1152" s="235" t="s">
        <v>1442</v>
      </c>
      <c r="G1152" s="40"/>
      <c r="H1152" s="40"/>
      <c r="I1152" s="236"/>
      <c r="J1152" s="40"/>
      <c r="K1152" s="40"/>
      <c r="L1152" s="44"/>
      <c r="M1152" s="237"/>
      <c r="N1152" s="238"/>
      <c r="O1152" s="92"/>
      <c r="P1152" s="92"/>
      <c r="Q1152" s="92"/>
      <c r="R1152" s="92"/>
      <c r="S1152" s="92"/>
      <c r="T1152" s="93"/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T1152" s="17" t="s">
        <v>159</v>
      </c>
      <c r="AU1152" s="17" t="s">
        <v>83</v>
      </c>
    </row>
    <row r="1153" s="2" customFormat="1" ht="24.15" customHeight="1">
      <c r="A1153" s="38"/>
      <c r="B1153" s="39"/>
      <c r="C1153" s="272" t="s">
        <v>1444</v>
      </c>
      <c r="D1153" s="272" t="s">
        <v>387</v>
      </c>
      <c r="E1153" s="273" t="s">
        <v>1445</v>
      </c>
      <c r="F1153" s="274" t="s">
        <v>1446</v>
      </c>
      <c r="G1153" s="275" t="s">
        <v>348</v>
      </c>
      <c r="H1153" s="276">
        <v>2</v>
      </c>
      <c r="I1153" s="277"/>
      <c r="J1153" s="278">
        <f>ROUND(I1153*H1153,2)</f>
        <v>0</v>
      </c>
      <c r="K1153" s="279"/>
      <c r="L1153" s="280"/>
      <c r="M1153" s="281" t="s">
        <v>1</v>
      </c>
      <c r="N1153" s="282" t="s">
        <v>40</v>
      </c>
      <c r="O1153" s="92"/>
      <c r="P1153" s="230">
        <f>O1153*H1153</f>
        <v>0</v>
      </c>
      <c r="Q1153" s="230">
        <v>5.0000000000000002E-05</v>
      </c>
      <c r="R1153" s="230">
        <f>Q1153*H1153</f>
        <v>0.00010000000000000001</v>
      </c>
      <c r="S1153" s="230">
        <v>0</v>
      </c>
      <c r="T1153" s="231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232" t="s">
        <v>340</v>
      </c>
      <c r="AT1153" s="232" t="s">
        <v>387</v>
      </c>
      <c r="AU1153" s="232" t="s">
        <v>83</v>
      </c>
      <c r="AY1153" s="17" t="s">
        <v>151</v>
      </c>
      <c r="BE1153" s="233">
        <f>IF(N1153="základní",J1153,0)</f>
        <v>0</v>
      </c>
      <c r="BF1153" s="233">
        <f>IF(N1153="snížená",J1153,0)</f>
        <v>0</v>
      </c>
      <c r="BG1153" s="233">
        <f>IF(N1153="zákl. přenesená",J1153,0)</f>
        <v>0</v>
      </c>
      <c r="BH1153" s="233">
        <f>IF(N1153="sníž. přenesená",J1153,0)</f>
        <v>0</v>
      </c>
      <c r="BI1153" s="233">
        <f>IF(N1153="nulová",J1153,0)</f>
        <v>0</v>
      </c>
      <c r="BJ1153" s="17" t="s">
        <v>157</v>
      </c>
      <c r="BK1153" s="233">
        <f>ROUND(I1153*H1153,2)</f>
        <v>0</v>
      </c>
      <c r="BL1153" s="17" t="s">
        <v>250</v>
      </c>
      <c r="BM1153" s="232" t="s">
        <v>1447</v>
      </c>
    </row>
    <row r="1154" s="2" customFormat="1">
      <c r="A1154" s="38"/>
      <c r="B1154" s="39"/>
      <c r="C1154" s="40"/>
      <c r="D1154" s="234" t="s">
        <v>159</v>
      </c>
      <c r="E1154" s="40"/>
      <c r="F1154" s="235" t="s">
        <v>1446</v>
      </c>
      <c r="G1154" s="40"/>
      <c r="H1154" s="40"/>
      <c r="I1154" s="236"/>
      <c r="J1154" s="40"/>
      <c r="K1154" s="40"/>
      <c r="L1154" s="44"/>
      <c r="M1154" s="237"/>
      <c r="N1154" s="238"/>
      <c r="O1154" s="92"/>
      <c r="P1154" s="92"/>
      <c r="Q1154" s="92"/>
      <c r="R1154" s="92"/>
      <c r="S1154" s="92"/>
      <c r="T1154" s="93"/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T1154" s="17" t="s">
        <v>159</v>
      </c>
      <c r="AU1154" s="17" t="s">
        <v>83</v>
      </c>
    </row>
    <row r="1155" s="2" customFormat="1" ht="24.15" customHeight="1">
      <c r="A1155" s="38"/>
      <c r="B1155" s="39"/>
      <c r="C1155" s="220" t="s">
        <v>1448</v>
      </c>
      <c r="D1155" s="220" t="s">
        <v>153</v>
      </c>
      <c r="E1155" s="221" t="s">
        <v>1449</v>
      </c>
      <c r="F1155" s="222" t="s">
        <v>1450</v>
      </c>
      <c r="G1155" s="223" t="s">
        <v>348</v>
      </c>
      <c r="H1155" s="224">
        <v>3</v>
      </c>
      <c r="I1155" s="225"/>
      <c r="J1155" s="226">
        <f>ROUND(I1155*H1155,2)</f>
        <v>0</v>
      </c>
      <c r="K1155" s="227"/>
      <c r="L1155" s="44"/>
      <c r="M1155" s="228" t="s">
        <v>1</v>
      </c>
      <c r="N1155" s="229" t="s">
        <v>40</v>
      </c>
      <c r="O1155" s="92"/>
      <c r="P1155" s="230">
        <f>O1155*H1155</f>
        <v>0</v>
      </c>
      <c r="Q1155" s="230">
        <v>0</v>
      </c>
      <c r="R1155" s="230">
        <f>Q1155*H1155</f>
        <v>0</v>
      </c>
      <c r="S1155" s="230">
        <v>0</v>
      </c>
      <c r="T1155" s="231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32" t="s">
        <v>250</v>
      </c>
      <c r="AT1155" s="232" t="s">
        <v>153</v>
      </c>
      <c r="AU1155" s="232" t="s">
        <v>83</v>
      </c>
      <c r="AY1155" s="17" t="s">
        <v>151</v>
      </c>
      <c r="BE1155" s="233">
        <f>IF(N1155="základní",J1155,0)</f>
        <v>0</v>
      </c>
      <c r="BF1155" s="233">
        <f>IF(N1155="snížená",J1155,0)</f>
        <v>0</v>
      </c>
      <c r="BG1155" s="233">
        <f>IF(N1155="zákl. přenesená",J1155,0)</f>
        <v>0</v>
      </c>
      <c r="BH1155" s="233">
        <f>IF(N1155="sníž. přenesená",J1155,0)</f>
        <v>0</v>
      </c>
      <c r="BI1155" s="233">
        <f>IF(N1155="nulová",J1155,0)</f>
        <v>0</v>
      </c>
      <c r="BJ1155" s="17" t="s">
        <v>157</v>
      </c>
      <c r="BK1155" s="233">
        <f>ROUND(I1155*H1155,2)</f>
        <v>0</v>
      </c>
      <c r="BL1155" s="17" t="s">
        <v>250</v>
      </c>
      <c r="BM1155" s="232" t="s">
        <v>1451</v>
      </c>
    </row>
    <row r="1156" s="2" customFormat="1">
      <c r="A1156" s="38"/>
      <c r="B1156" s="39"/>
      <c r="C1156" s="40"/>
      <c r="D1156" s="234" t="s">
        <v>159</v>
      </c>
      <c r="E1156" s="40"/>
      <c r="F1156" s="235" t="s">
        <v>1450</v>
      </c>
      <c r="G1156" s="40"/>
      <c r="H1156" s="40"/>
      <c r="I1156" s="236"/>
      <c r="J1156" s="40"/>
      <c r="K1156" s="40"/>
      <c r="L1156" s="44"/>
      <c r="M1156" s="237"/>
      <c r="N1156" s="238"/>
      <c r="O1156" s="92"/>
      <c r="P1156" s="92"/>
      <c r="Q1156" s="92"/>
      <c r="R1156" s="92"/>
      <c r="S1156" s="92"/>
      <c r="T1156" s="93"/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T1156" s="17" t="s">
        <v>159</v>
      </c>
      <c r="AU1156" s="17" t="s">
        <v>83</v>
      </c>
    </row>
    <row r="1157" s="2" customFormat="1" ht="24.15" customHeight="1">
      <c r="A1157" s="38"/>
      <c r="B1157" s="39"/>
      <c r="C1157" s="272" t="s">
        <v>1452</v>
      </c>
      <c r="D1157" s="272" t="s">
        <v>387</v>
      </c>
      <c r="E1157" s="273" t="s">
        <v>1453</v>
      </c>
      <c r="F1157" s="274" t="s">
        <v>1454</v>
      </c>
      <c r="G1157" s="275" t="s">
        <v>348</v>
      </c>
      <c r="H1157" s="276">
        <v>3</v>
      </c>
      <c r="I1157" s="277"/>
      <c r="J1157" s="278">
        <f>ROUND(I1157*H1157,2)</f>
        <v>0</v>
      </c>
      <c r="K1157" s="279"/>
      <c r="L1157" s="280"/>
      <c r="M1157" s="281" t="s">
        <v>1</v>
      </c>
      <c r="N1157" s="282" t="s">
        <v>40</v>
      </c>
      <c r="O1157" s="92"/>
      <c r="P1157" s="230">
        <f>O1157*H1157</f>
        <v>0</v>
      </c>
      <c r="Q1157" s="230">
        <v>5.0000000000000002E-05</v>
      </c>
      <c r="R1157" s="230">
        <f>Q1157*H1157</f>
        <v>0.00015000000000000001</v>
      </c>
      <c r="S1157" s="230">
        <v>0</v>
      </c>
      <c r="T1157" s="231">
        <f>S1157*H1157</f>
        <v>0</v>
      </c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  <c r="AE1157" s="38"/>
      <c r="AR1157" s="232" t="s">
        <v>340</v>
      </c>
      <c r="AT1157" s="232" t="s">
        <v>387</v>
      </c>
      <c r="AU1157" s="232" t="s">
        <v>83</v>
      </c>
      <c r="AY1157" s="17" t="s">
        <v>151</v>
      </c>
      <c r="BE1157" s="233">
        <f>IF(N1157="základní",J1157,0)</f>
        <v>0</v>
      </c>
      <c r="BF1157" s="233">
        <f>IF(N1157="snížená",J1157,0)</f>
        <v>0</v>
      </c>
      <c r="BG1157" s="233">
        <f>IF(N1157="zákl. přenesená",J1157,0)</f>
        <v>0</v>
      </c>
      <c r="BH1157" s="233">
        <f>IF(N1157="sníž. přenesená",J1157,0)</f>
        <v>0</v>
      </c>
      <c r="BI1157" s="233">
        <f>IF(N1157="nulová",J1157,0)</f>
        <v>0</v>
      </c>
      <c r="BJ1157" s="17" t="s">
        <v>157</v>
      </c>
      <c r="BK1157" s="233">
        <f>ROUND(I1157*H1157,2)</f>
        <v>0</v>
      </c>
      <c r="BL1157" s="17" t="s">
        <v>250</v>
      </c>
      <c r="BM1157" s="232" t="s">
        <v>1455</v>
      </c>
    </row>
    <row r="1158" s="2" customFormat="1">
      <c r="A1158" s="38"/>
      <c r="B1158" s="39"/>
      <c r="C1158" s="40"/>
      <c r="D1158" s="234" t="s">
        <v>159</v>
      </c>
      <c r="E1158" s="40"/>
      <c r="F1158" s="235" t="s">
        <v>1454</v>
      </c>
      <c r="G1158" s="40"/>
      <c r="H1158" s="40"/>
      <c r="I1158" s="236"/>
      <c r="J1158" s="40"/>
      <c r="K1158" s="40"/>
      <c r="L1158" s="44"/>
      <c r="M1158" s="237"/>
      <c r="N1158" s="238"/>
      <c r="O1158" s="92"/>
      <c r="P1158" s="92"/>
      <c r="Q1158" s="92"/>
      <c r="R1158" s="92"/>
      <c r="S1158" s="92"/>
      <c r="T1158" s="93"/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T1158" s="17" t="s">
        <v>159</v>
      </c>
      <c r="AU1158" s="17" t="s">
        <v>83</v>
      </c>
    </row>
    <row r="1159" s="2" customFormat="1" ht="37.8" customHeight="1">
      <c r="A1159" s="38"/>
      <c r="B1159" s="39"/>
      <c r="C1159" s="220" t="s">
        <v>1456</v>
      </c>
      <c r="D1159" s="220" t="s">
        <v>153</v>
      </c>
      <c r="E1159" s="221" t="s">
        <v>1457</v>
      </c>
      <c r="F1159" s="222" t="s">
        <v>1458</v>
      </c>
      <c r="G1159" s="223" t="s">
        <v>348</v>
      </c>
      <c r="H1159" s="224">
        <v>4</v>
      </c>
      <c r="I1159" s="225"/>
      <c r="J1159" s="226">
        <f>ROUND(I1159*H1159,2)</f>
        <v>0</v>
      </c>
      <c r="K1159" s="227"/>
      <c r="L1159" s="44"/>
      <c r="M1159" s="228" t="s">
        <v>1</v>
      </c>
      <c r="N1159" s="229" t="s">
        <v>40</v>
      </c>
      <c r="O1159" s="92"/>
      <c r="P1159" s="230">
        <f>O1159*H1159</f>
        <v>0</v>
      </c>
      <c r="Q1159" s="230">
        <v>0</v>
      </c>
      <c r="R1159" s="230">
        <f>Q1159*H1159</f>
        <v>0</v>
      </c>
      <c r="S1159" s="230">
        <v>0</v>
      </c>
      <c r="T1159" s="231">
        <f>S1159*H1159</f>
        <v>0</v>
      </c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R1159" s="232" t="s">
        <v>250</v>
      </c>
      <c r="AT1159" s="232" t="s">
        <v>153</v>
      </c>
      <c r="AU1159" s="232" t="s">
        <v>83</v>
      </c>
      <c r="AY1159" s="17" t="s">
        <v>151</v>
      </c>
      <c r="BE1159" s="233">
        <f>IF(N1159="základní",J1159,0)</f>
        <v>0</v>
      </c>
      <c r="BF1159" s="233">
        <f>IF(N1159="snížená",J1159,0)</f>
        <v>0</v>
      </c>
      <c r="BG1159" s="233">
        <f>IF(N1159="zákl. přenesená",J1159,0)</f>
        <v>0</v>
      </c>
      <c r="BH1159" s="233">
        <f>IF(N1159="sníž. přenesená",J1159,0)</f>
        <v>0</v>
      </c>
      <c r="BI1159" s="233">
        <f>IF(N1159="nulová",J1159,0)</f>
        <v>0</v>
      </c>
      <c r="BJ1159" s="17" t="s">
        <v>157</v>
      </c>
      <c r="BK1159" s="233">
        <f>ROUND(I1159*H1159,2)</f>
        <v>0</v>
      </c>
      <c r="BL1159" s="17" t="s">
        <v>250</v>
      </c>
      <c r="BM1159" s="232" t="s">
        <v>1459</v>
      </c>
    </row>
    <row r="1160" s="2" customFormat="1">
      <c r="A1160" s="38"/>
      <c r="B1160" s="39"/>
      <c r="C1160" s="40"/>
      <c r="D1160" s="234" t="s">
        <v>159</v>
      </c>
      <c r="E1160" s="40"/>
      <c r="F1160" s="235" t="s">
        <v>1458</v>
      </c>
      <c r="G1160" s="40"/>
      <c r="H1160" s="40"/>
      <c r="I1160" s="236"/>
      <c r="J1160" s="40"/>
      <c r="K1160" s="40"/>
      <c r="L1160" s="44"/>
      <c r="M1160" s="237"/>
      <c r="N1160" s="238"/>
      <c r="O1160" s="92"/>
      <c r="P1160" s="92"/>
      <c r="Q1160" s="92"/>
      <c r="R1160" s="92"/>
      <c r="S1160" s="92"/>
      <c r="T1160" s="93"/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T1160" s="17" t="s">
        <v>159</v>
      </c>
      <c r="AU1160" s="17" t="s">
        <v>83</v>
      </c>
    </row>
    <row r="1161" s="2" customFormat="1" ht="24.15" customHeight="1">
      <c r="A1161" s="38"/>
      <c r="B1161" s="39"/>
      <c r="C1161" s="272" t="s">
        <v>811</v>
      </c>
      <c r="D1161" s="272" t="s">
        <v>387</v>
      </c>
      <c r="E1161" s="273" t="s">
        <v>1460</v>
      </c>
      <c r="F1161" s="274" t="s">
        <v>1461</v>
      </c>
      <c r="G1161" s="275" t="s">
        <v>348</v>
      </c>
      <c r="H1161" s="276">
        <v>4</v>
      </c>
      <c r="I1161" s="277"/>
      <c r="J1161" s="278">
        <f>ROUND(I1161*H1161,2)</f>
        <v>0</v>
      </c>
      <c r="K1161" s="279"/>
      <c r="L1161" s="280"/>
      <c r="M1161" s="281" t="s">
        <v>1</v>
      </c>
      <c r="N1161" s="282" t="s">
        <v>40</v>
      </c>
      <c r="O1161" s="92"/>
      <c r="P1161" s="230">
        <f>O1161*H1161</f>
        <v>0</v>
      </c>
      <c r="Q1161" s="230">
        <v>5.0000000000000002E-05</v>
      </c>
      <c r="R1161" s="230">
        <f>Q1161*H1161</f>
        <v>0.00020000000000000001</v>
      </c>
      <c r="S1161" s="230">
        <v>0</v>
      </c>
      <c r="T1161" s="231">
        <f>S1161*H1161</f>
        <v>0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232" t="s">
        <v>340</v>
      </c>
      <c r="AT1161" s="232" t="s">
        <v>387</v>
      </c>
      <c r="AU1161" s="232" t="s">
        <v>83</v>
      </c>
      <c r="AY1161" s="17" t="s">
        <v>151</v>
      </c>
      <c r="BE1161" s="233">
        <f>IF(N1161="základní",J1161,0)</f>
        <v>0</v>
      </c>
      <c r="BF1161" s="233">
        <f>IF(N1161="snížená",J1161,0)</f>
        <v>0</v>
      </c>
      <c r="BG1161" s="233">
        <f>IF(N1161="zákl. přenesená",J1161,0)</f>
        <v>0</v>
      </c>
      <c r="BH1161" s="233">
        <f>IF(N1161="sníž. přenesená",J1161,0)</f>
        <v>0</v>
      </c>
      <c r="BI1161" s="233">
        <f>IF(N1161="nulová",J1161,0)</f>
        <v>0</v>
      </c>
      <c r="BJ1161" s="17" t="s">
        <v>157</v>
      </c>
      <c r="BK1161" s="233">
        <f>ROUND(I1161*H1161,2)</f>
        <v>0</v>
      </c>
      <c r="BL1161" s="17" t="s">
        <v>250</v>
      </c>
      <c r="BM1161" s="232" t="s">
        <v>1462</v>
      </c>
    </row>
    <row r="1162" s="2" customFormat="1">
      <c r="A1162" s="38"/>
      <c r="B1162" s="39"/>
      <c r="C1162" s="40"/>
      <c r="D1162" s="234" t="s">
        <v>159</v>
      </c>
      <c r="E1162" s="40"/>
      <c r="F1162" s="235" t="s">
        <v>1461</v>
      </c>
      <c r="G1162" s="40"/>
      <c r="H1162" s="40"/>
      <c r="I1162" s="236"/>
      <c r="J1162" s="40"/>
      <c r="K1162" s="40"/>
      <c r="L1162" s="44"/>
      <c r="M1162" s="237"/>
      <c r="N1162" s="238"/>
      <c r="O1162" s="92"/>
      <c r="P1162" s="92"/>
      <c r="Q1162" s="92"/>
      <c r="R1162" s="92"/>
      <c r="S1162" s="92"/>
      <c r="T1162" s="93"/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T1162" s="17" t="s">
        <v>159</v>
      </c>
      <c r="AU1162" s="17" t="s">
        <v>83</v>
      </c>
    </row>
    <row r="1163" s="2" customFormat="1" ht="16.5" customHeight="1">
      <c r="A1163" s="38"/>
      <c r="B1163" s="39"/>
      <c r="C1163" s="220" t="s">
        <v>1463</v>
      </c>
      <c r="D1163" s="220" t="s">
        <v>153</v>
      </c>
      <c r="E1163" s="221" t="s">
        <v>1464</v>
      </c>
      <c r="F1163" s="222" t="s">
        <v>1465</v>
      </c>
      <c r="G1163" s="223" t="s">
        <v>348</v>
      </c>
      <c r="H1163" s="224">
        <v>1</v>
      </c>
      <c r="I1163" s="225"/>
      <c r="J1163" s="226">
        <f>ROUND(I1163*H1163,2)</f>
        <v>0</v>
      </c>
      <c r="K1163" s="227"/>
      <c r="L1163" s="44"/>
      <c r="M1163" s="228" t="s">
        <v>1</v>
      </c>
      <c r="N1163" s="229" t="s">
        <v>40</v>
      </c>
      <c r="O1163" s="92"/>
      <c r="P1163" s="230">
        <f>O1163*H1163</f>
        <v>0</v>
      </c>
      <c r="Q1163" s="230">
        <v>0</v>
      </c>
      <c r="R1163" s="230">
        <f>Q1163*H1163</f>
        <v>0</v>
      </c>
      <c r="S1163" s="230">
        <v>0</v>
      </c>
      <c r="T1163" s="231">
        <f>S1163*H1163</f>
        <v>0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32" t="s">
        <v>250</v>
      </c>
      <c r="AT1163" s="232" t="s">
        <v>153</v>
      </c>
      <c r="AU1163" s="232" t="s">
        <v>83</v>
      </c>
      <c r="AY1163" s="17" t="s">
        <v>151</v>
      </c>
      <c r="BE1163" s="233">
        <f>IF(N1163="základní",J1163,0)</f>
        <v>0</v>
      </c>
      <c r="BF1163" s="233">
        <f>IF(N1163="snížená",J1163,0)</f>
        <v>0</v>
      </c>
      <c r="BG1163" s="233">
        <f>IF(N1163="zákl. přenesená",J1163,0)</f>
        <v>0</v>
      </c>
      <c r="BH1163" s="233">
        <f>IF(N1163="sníž. přenesená",J1163,0)</f>
        <v>0</v>
      </c>
      <c r="BI1163" s="233">
        <f>IF(N1163="nulová",J1163,0)</f>
        <v>0</v>
      </c>
      <c r="BJ1163" s="17" t="s">
        <v>157</v>
      </c>
      <c r="BK1163" s="233">
        <f>ROUND(I1163*H1163,2)</f>
        <v>0</v>
      </c>
      <c r="BL1163" s="17" t="s">
        <v>250</v>
      </c>
      <c r="BM1163" s="232" t="s">
        <v>1466</v>
      </c>
    </row>
    <row r="1164" s="2" customFormat="1">
      <c r="A1164" s="38"/>
      <c r="B1164" s="39"/>
      <c r="C1164" s="40"/>
      <c r="D1164" s="234" t="s">
        <v>159</v>
      </c>
      <c r="E1164" s="40"/>
      <c r="F1164" s="235" t="s">
        <v>1465</v>
      </c>
      <c r="G1164" s="40"/>
      <c r="H1164" s="40"/>
      <c r="I1164" s="236"/>
      <c r="J1164" s="40"/>
      <c r="K1164" s="40"/>
      <c r="L1164" s="44"/>
      <c r="M1164" s="237"/>
      <c r="N1164" s="238"/>
      <c r="O1164" s="92"/>
      <c r="P1164" s="92"/>
      <c r="Q1164" s="92"/>
      <c r="R1164" s="92"/>
      <c r="S1164" s="92"/>
      <c r="T1164" s="93"/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T1164" s="17" t="s">
        <v>159</v>
      </c>
      <c r="AU1164" s="17" t="s">
        <v>83</v>
      </c>
    </row>
    <row r="1165" s="2" customFormat="1" ht="16.5" customHeight="1">
      <c r="A1165" s="38"/>
      <c r="B1165" s="39"/>
      <c r="C1165" s="272" t="s">
        <v>1467</v>
      </c>
      <c r="D1165" s="272" t="s">
        <v>387</v>
      </c>
      <c r="E1165" s="273" t="s">
        <v>1468</v>
      </c>
      <c r="F1165" s="274" t="s">
        <v>1469</v>
      </c>
      <c r="G1165" s="275" t="s">
        <v>348</v>
      </c>
      <c r="H1165" s="276">
        <v>1</v>
      </c>
      <c r="I1165" s="277"/>
      <c r="J1165" s="278">
        <f>ROUND(I1165*H1165,2)</f>
        <v>0</v>
      </c>
      <c r="K1165" s="279"/>
      <c r="L1165" s="280"/>
      <c r="M1165" s="281" t="s">
        <v>1</v>
      </c>
      <c r="N1165" s="282" t="s">
        <v>40</v>
      </c>
      <c r="O1165" s="92"/>
      <c r="P1165" s="230">
        <f>O1165*H1165</f>
        <v>0</v>
      </c>
      <c r="Q1165" s="230">
        <v>0</v>
      </c>
      <c r="R1165" s="230">
        <f>Q1165*H1165</f>
        <v>0</v>
      </c>
      <c r="S1165" s="230">
        <v>0</v>
      </c>
      <c r="T1165" s="231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32" t="s">
        <v>340</v>
      </c>
      <c r="AT1165" s="232" t="s">
        <v>387</v>
      </c>
      <c r="AU1165" s="232" t="s">
        <v>83</v>
      </c>
      <c r="AY1165" s="17" t="s">
        <v>151</v>
      </c>
      <c r="BE1165" s="233">
        <f>IF(N1165="základní",J1165,0)</f>
        <v>0</v>
      </c>
      <c r="BF1165" s="233">
        <f>IF(N1165="snížená",J1165,0)</f>
        <v>0</v>
      </c>
      <c r="BG1165" s="233">
        <f>IF(N1165="zákl. přenesená",J1165,0)</f>
        <v>0</v>
      </c>
      <c r="BH1165" s="233">
        <f>IF(N1165="sníž. přenesená",J1165,0)</f>
        <v>0</v>
      </c>
      <c r="BI1165" s="233">
        <f>IF(N1165="nulová",J1165,0)</f>
        <v>0</v>
      </c>
      <c r="BJ1165" s="17" t="s">
        <v>157</v>
      </c>
      <c r="BK1165" s="233">
        <f>ROUND(I1165*H1165,2)</f>
        <v>0</v>
      </c>
      <c r="BL1165" s="17" t="s">
        <v>250</v>
      </c>
      <c r="BM1165" s="232" t="s">
        <v>1470</v>
      </c>
    </row>
    <row r="1166" s="2" customFormat="1">
      <c r="A1166" s="38"/>
      <c r="B1166" s="39"/>
      <c r="C1166" s="40"/>
      <c r="D1166" s="234" t="s">
        <v>159</v>
      </c>
      <c r="E1166" s="40"/>
      <c r="F1166" s="235" t="s">
        <v>1469</v>
      </c>
      <c r="G1166" s="40"/>
      <c r="H1166" s="40"/>
      <c r="I1166" s="236"/>
      <c r="J1166" s="40"/>
      <c r="K1166" s="40"/>
      <c r="L1166" s="44"/>
      <c r="M1166" s="237"/>
      <c r="N1166" s="238"/>
      <c r="O1166" s="92"/>
      <c r="P1166" s="92"/>
      <c r="Q1166" s="92"/>
      <c r="R1166" s="92"/>
      <c r="S1166" s="92"/>
      <c r="T1166" s="93"/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T1166" s="17" t="s">
        <v>159</v>
      </c>
      <c r="AU1166" s="17" t="s">
        <v>83</v>
      </c>
    </row>
    <row r="1167" s="2" customFormat="1" ht="16.5" customHeight="1">
      <c r="A1167" s="38"/>
      <c r="B1167" s="39"/>
      <c r="C1167" s="272" t="s">
        <v>1471</v>
      </c>
      <c r="D1167" s="272" t="s">
        <v>387</v>
      </c>
      <c r="E1167" s="273" t="s">
        <v>1472</v>
      </c>
      <c r="F1167" s="274" t="s">
        <v>1473</v>
      </c>
      <c r="G1167" s="275" t="s">
        <v>348</v>
      </c>
      <c r="H1167" s="276">
        <v>1</v>
      </c>
      <c r="I1167" s="277"/>
      <c r="J1167" s="278">
        <f>ROUND(I1167*H1167,2)</f>
        <v>0</v>
      </c>
      <c r="K1167" s="279"/>
      <c r="L1167" s="280"/>
      <c r="M1167" s="281" t="s">
        <v>1</v>
      </c>
      <c r="N1167" s="282" t="s">
        <v>40</v>
      </c>
      <c r="O1167" s="92"/>
      <c r="P1167" s="230">
        <f>O1167*H1167</f>
        <v>0</v>
      </c>
      <c r="Q1167" s="230">
        <v>0</v>
      </c>
      <c r="R1167" s="230">
        <f>Q1167*H1167</f>
        <v>0</v>
      </c>
      <c r="S1167" s="230">
        <v>0</v>
      </c>
      <c r="T1167" s="231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32" t="s">
        <v>340</v>
      </c>
      <c r="AT1167" s="232" t="s">
        <v>387</v>
      </c>
      <c r="AU1167" s="232" t="s">
        <v>83</v>
      </c>
      <c r="AY1167" s="17" t="s">
        <v>151</v>
      </c>
      <c r="BE1167" s="233">
        <f>IF(N1167="základní",J1167,0)</f>
        <v>0</v>
      </c>
      <c r="BF1167" s="233">
        <f>IF(N1167="snížená",J1167,0)</f>
        <v>0</v>
      </c>
      <c r="BG1167" s="233">
        <f>IF(N1167="zákl. přenesená",J1167,0)</f>
        <v>0</v>
      </c>
      <c r="BH1167" s="233">
        <f>IF(N1167="sníž. přenesená",J1167,0)</f>
        <v>0</v>
      </c>
      <c r="BI1167" s="233">
        <f>IF(N1167="nulová",J1167,0)</f>
        <v>0</v>
      </c>
      <c r="BJ1167" s="17" t="s">
        <v>157</v>
      </c>
      <c r="BK1167" s="233">
        <f>ROUND(I1167*H1167,2)</f>
        <v>0</v>
      </c>
      <c r="BL1167" s="17" t="s">
        <v>250</v>
      </c>
      <c r="BM1167" s="232" t="s">
        <v>1474</v>
      </c>
    </row>
    <row r="1168" s="2" customFormat="1">
      <c r="A1168" s="38"/>
      <c r="B1168" s="39"/>
      <c r="C1168" s="40"/>
      <c r="D1168" s="234" t="s">
        <v>159</v>
      </c>
      <c r="E1168" s="40"/>
      <c r="F1168" s="235" t="s">
        <v>1473</v>
      </c>
      <c r="G1168" s="40"/>
      <c r="H1168" s="40"/>
      <c r="I1168" s="236"/>
      <c r="J1168" s="40"/>
      <c r="K1168" s="40"/>
      <c r="L1168" s="44"/>
      <c r="M1168" s="237"/>
      <c r="N1168" s="238"/>
      <c r="O1168" s="92"/>
      <c r="P1168" s="92"/>
      <c r="Q1168" s="92"/>
      <c r="R1168" s="92"/>
      <c r="S1168" s="92"/>
      <c r="T1168" s="93"/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T1168" s="17" t="s">
        <v>159</v>
      </c>
      <c r="AU1168" s="17" t="s">
        <v>83</v>
      </c>
    </row>
    <row r="1169" s="2" customFormat="1" ht="24.15" customHeight="1">
      <c r="A1169" s="38"/>
      <c r="B1169" s="39"/>
      <c r="C1169" s="220" t="s">
        <v>1475</v>
      </c>
      <c r="D1169" s="220" t="s">
        <v>153</v>
      </c>
      <c r="E1169" s="221" t="s">
        <v>1476</v>
      </c>
      <c r="F1169" s="222" t="s">
        <v>1477</v>
      </c>
      <c r="G1169" s="223" t="s">
        <v>348</v>
      </c>
      <c r="H1169" s="224">
        <v>4</v>
      </c>
      <c r="I1169" s="225"/>
      <c r="J1169" s="226">
        <f>ROUND(I1169*H1169,2)</f>
        <v>0</v>
      </c>
      <c r="K1169" s="227"/>
      <c r="L1169" s="44"/>
      <c r="M1169" s="228" t="s">
        <v>1</v>
      </c>
      <c r="N1169" s="229" t="s">
        <v>40</v>
      </c>
      <c r="O1169" s="92"/>
      <c r="P1169" s="230">
        <f>O1169*H1169</f>
        <v>0</v>
      </c>
      <c r="Q1169" s="230">
        <v>0</v>
      </c>
      <c r="R1169" s="230">
        <f>Q1169*H1169</f>
        <v>0</v>
      </c>
      <c r="S1169" s="230">
        <v>0</v>
      </c>
      <c r="T1169" s="231">
        <f>S1169*H1169</f>
        <v>0</v>
      </c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R1169" s="232" t="s">
        <v>250</v>
      </c>
      <c r="AT1169" s="232" t="s">
        <v>153</v>
      </c>
      <c r="AU1169" s="232" t="s">
        <v>83</v>
      </c>
      <c r="AY1169" s="17" t="s">
        <v>151</v>
      </c>
      <c r="BE1169" s="233">
        <f>IF(N1169="základní",J1169,0)</f>
        <v>0</v>
      </c>
      <c r="BF1169" s="233">
        <f>IF(N1169="snížená",J1169,0)</f>
        <v>0</v>
      </c>
      <c r="BG1169" s="233">
        <f>IF(N1169="zákl. přenesená",J1169,0)</f>
        <v>0</v>
      </c>
      <c r="BH1169" s="233">
        <f>IF(N1169="sníž. přenesená",J1169,0)</f>
        <v>0</v>
      </c>
      <c r="BI1169" s="233">
        <f>IF(N1169="nulová",J1169,0)</f>
        <v>0</v>
      </c>
      <c r="BJ1169" s="17" t="s">
        <v>157</v>
      </c>
      <c r="BK1169" s="233">
        <f>ROUND(I1169*H1169,2)</f>
        <v>0</v>
      </c>
      <c r="BL1169" s="17" t="s">
        <v>250</v>
      </c>
      <c r="BM1169" s="232" t="s">
        <v>1478</v>
      </c>
    </row>
    <row r="1170" s="2" customFormat="1">
      <c r="A1170" s="38"/>
      <c r="B1170" s="39"/>
      <c r="C1170" s="40"/>
      <c r="D1170" s="234" t="s">
        <v>159</v>
      </c>
      <c r="E1170" s="40"/>
      <c r="F1170" s="235" t="s">
        <v>1477</v>
      </c>
      <c r="G1170" s="40"/>
      <c r="H1170" s="40"/>
      <c r="I1170" s="236"/>
      <c r="J1170" s="40"/>
      <c r="K1170" s="40"/>
      <c r="L1170" s="44"/>
      <c r="M1170" s="237"/>
      <c r="N1170" s="238"/>
      <c r="O1170" s="92"/>
      <c r="P1170" s="92"/>
      <c r="Q1170" s="92"/>
      <c r="R1170" s="92"/>
      <c r="S1170" s="92"/>
      <c r="T1170" s="93"/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T1170" s="17" t="s">
        <v>159</v>
      </c>
      <c r="AU1170" s="17" t="s">
        <v>83</v>
      </c>
    </row>
    <row r="1171" s="2" customFormat="1" ht="24.15" customHeight="1">
      <c r="A1171" s="38"/>
      <c r="B1171" s="39"/>
      <c r="C1171" s="272" t="s">
        <v>1479</v>
      </c>
      <c r="D1171" s="272" t="s">
        <v>387</v>
      </c>
      <c r="E1171" s="273" t="s">
        <v>1480</v>
      </c>
      <c r="F1171" s="274" t="s">
        <v>1481</v>
      </c>
      <c r="G1171" s="275" t="s">
        <v>348</v>
      </c>
      <c r="H1171" s="276">
        <v>4</v>
      </c>
      <c r="I1171" s="277"/>
      <c r="J1171" s="278">
        <f>ROUND(I1171*H1171,2)</f>
        <v>0</v>
      </c>
      <c r="K1171" s="279"/>
      <c r="L1171" s="280"/>
      <c r="M1171" s="281" t="s">
        <v>1</v>
      </c>
      <c r="N1171" s="282" t="s">
        <v>40</v>
      </c>
      <c r="O1171" s="92"/>
      <c r="P1171" s="230">
        <f>O1171*H1171</f>
        <v>0</v>
      </c>
      <c r="Q1171" s="230">
        <v>6.9999999999999994E-05</v>
      </c>
      <c r="R1171" s="230">
        <f>Q1171*H1171</f>
        <v>0.00027999999999999998</v>
      </c>
      <c r="S1171" s="230">
        <v>0</v>
      </c>
      <c r="T1171" s="231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232" t="s">
        <v>340</v>
      </c>
      <c r="AT1171" s="232" t="s">
        <v>387</v>
      </c>
      <c r="AU1171" s="232" t="s">
        <v>83</v>
      </c>
      <c r="AY1171" s="17" t="s">
        <v>151</v>
      </c>
      <c r="BE1171" s="233">
        <f>IF(N1171="základní",J1171,0)</f>
        <v>0</v>
      </c>
      <c r="BF1171" s="233">
        <f>IF(N1171="snížená",J1171,0)</f>
        <v>0</v>
      </c>
      <c r="BG1171" s="233">
        <f>IF(N1171="zákl. přenesená",J1171,0)</f>
        <v>0</v>
      </c>
      <c r="BH1171" s="233">
        <f>IF(N1171="sníž. přenesená",J1171,0)</f>
        <v>0</v>
      </c>
      <c r="BI1171" s="233">
        <f>IF(N1171="nulová",J1171,0)</f>
        <v>0</v>
      </c>
      <c r="BJ1171" s="17" t="s">
        <v>157</v>
      </c>
      <c r="BK1171" s="233">
        <f>ROUND(I1171*H1171,2)</f>
        <v>0</v>
      </c>
      <c r="BL1171" s="17" t="s">
        <v>250</v>
      </c>
      <c r="BM1171" s="232" t="s">
        <v>1482</v>
      </c>
    </row>
    <row r="1172" s="2" customFormat="1">
      <c r="A1172" s="38"/>
      <c r="B1172" s="39"/>
      <c r="C1172" s="40"/>
      <c r="D1172" s="234" t="s">
        <v>159</v>
      </c>
      <c r="E1172" s="40"/>
      <c r="F1172" s="235" t="s">
        <v>1481</v>
      </c>
      <c r="G1172" s="40"/>
      <c r="H1172" s="40"/>
      <c r="I1172" s="236"/>
      <c r="J1172" s="40"/>
      <c r="K1172" s="40"/>
      <c r="L1172" s="44"/>
      <c r="M1172" s="237"/>
      <c r="N1172" s="238"/>
      <c r="O1172" s="92"/>
      <c r="P1172" s="92"/>
      <c r="Q1172" s="92"/>
      <c r="R1172" s="92"/>
      <c r="S1172" s="92"/>
      <c r="T1172" s="93"/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T1172" s="17" t="s">
        <v>159</v>
      </c>
      <c r="AU1172" s="17" t="s">
        <v>83</v>
      </c>
    </row>
    <row r="1173" s="2" customFormat="1" ht="21.75" customHeight="1">
      <c r="A1173" s="38"/>
      <c r="B1173" s="39"/>
      <c r="C1173" s="220" t="s">
        <v>1483</v>
      </c>
      <c r="D1173" s="220" t="s">
        <v>153</v>
      </c>
      <c r="E1173" s="221" t="s">
        <v>1484</v>
      </c>
      <c r="F1173" s="222" t="s">
        <v>1485</v>
      </c>
      <c r="G1173" s="223" t="s">
        <v>348</v>
      </c>
      <c r="H1173" s="224">
        <v>38</v>
      </c>
      <c r="I1173" s="225"/>
      <c r="J1173" s="226">
        <f>ROUND(I1173*H1173,2)</f>
        <v>0</v>
      </c>
      <c r="K1173" s="227"/>
      <c r="L1173" s="44"/>
      <c r="M1173" s="228" t="s">
        <v>1</v>
      </c>
      <c r="N1173" s="229" t="s">
        <v>40</v>
      </c>
      <c r="O1173" s="92"/>
      <c r="P1173" s="230">
        <f>O1173*H1173</f>
        <v>0</v>
      </c>
      <c r="Q1173" s="230">
        <v>0</v>
      </c>
      <c r="R1173" s="230">
        <f>Q1173*H1173</f>
        <v>0</v>
      </c>
      <c r="S1173" s="230">
        <v>0</v>
      </c>
      <c r="T1173" s="231">
        <f>S1173*H1173</f>
        <v>0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232" t="s">
        <v>250</v>
      </c>
      <c r="AT1173" s="232" t="s">
        <v>153</v>
      </c>
      <c r="AU1173" s="232" t="s">
        <v>83</v>
      </c>
      <c r="AY1173" s="17" t="s">
        <v>151</v>
      </c>
      <c r="BE1173" s="233">
        <f>IF(N1173="základní",J1173,0)</f>
        <v>0</v>
      </c>
      <c r="BF1173" s="233">
        <f>IF(N1173="snížená",J1173,0)</f>
        <v>0</v>
      </c>
      <c r="BG1173" s="233">
        <f>IF(N1173="zákl. přenesená",J1173,0)</f>
        <v>0</v>
      </c>
      <c r="BH1173" s="233">
        <f>IF(N1173="sníž. přenesená",J1173,0)</f>
        <v>0</v>
      </c>
      <c r="BI1173" s="233">
        <f>IF(N1173="nulová",J1173,0)</f>
        <v>0</v>
      </c>
      <c r="BJ1173" s="17" t="s">
        <v>157</v>
      </c>
      <c r="BK1173" s="233">
        <f>ROUND(I1173*H1173,2)</f>
        <v>0</v>
      </c>
      <c r="BL1173" s="17" t="s">
        <v>250</v>
      </c>
      <c r="BM1173" s="232" t="s">
        <v>1486</v>
      </c>
    </row>
    <row r="1174" s="2" customFormat="1">
      <c r="A1174" s="38"/>
      <c r="B1174" s="39"/>
      <c r="C1174" s="40"/>
      <c r="D1174" s="234" t="s">
        <v>159</v>
      </c>
      <c r="E1174" s="40"/>
      <c r="F1174" s="235" t="s">
        <v>1485</v>
      </c>
      <c r="G1174" s="40"/>
      <c r="H1174" s="40"/>
      <c r="I1174" s="236"/>
      <c r="J1174" s="40"/>
      <c r="K1174" s="40"/>
      <c r="L1174" s="44"/>
      <c r="M1174" s="237"/>
      <c r="N1174" s="238"/>
      <c r="O1174" s="92"/>
      <c r="P1174" s="92"/>
      <c r="Q1174" s="92"/>
      <c r="R1174" s="92"/>
      <c r="S1174" s="92"/>
      <c r="T1174" s="93"/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T1174" s="17" t="s">
        <v>159</v>
      </c>
      <c r="AU1174" s="17" t="s">
        <v>83</v>
      </c>
    </row>
    <row r="1175" s="15" customFormat="1">
      <c r="A1175" s="15"/>
      <c r="B1175" s="261"/>
      <c r="C1175" s="262"/>
      <c r="D1175" s="234" t="s">
        <v>160</v>
      </c>
      <c r="E1175" s="263" t="s">
        <v>1</v>
      </c>
      <c r="F1175" s="264" t="s">
        <v>1487</v>
      </c>
      <c r="G1175" s="262"/>
      <c r="H1175" s="263" t="s">
        <v>1</v>
      </c>
      <c r="I1175" s="265"/>
      <c r="J1175" s="262"/>
      <c r="K1175" s="262"/>
      <c r="L1175" s="266"/>
      <c r="M1175" s="267"/>
      <c r="N1175" s="268"/>
      <c r="O1175" s="268"/>
      <c r="P1175" s="268"/>
      <c r="Q1175" s="268"/>
      <c r="R1175" s="268"/>
      <c r="S1175" s="268"/>
      <c r="T1175" s="269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T1175" s="270" t="s">
        <v>160</v>
      </c>
      <c r="AU1175" s="270" t="s">
        <v>83</v>
      </c>
      <c r="AV1175" s="15" t="s">
        <v>81</v>
      </c>
      <c r="AW1175" s="15" t="s">
        <v>30</v>
      </c>
      <c r="AX1175" s="15" t="s">
        <v>73</v>
      </c>
      <c r="AY1175" s="270" t="s">
        <v>151</v>
      </c>
    </row>
    <row r="1176" s="13" customFormat="1">
      <c r="A1176" s="13"/>
      <c r="B1176" s="239"/>
      <c r="C1176" s="240"/>
      <c r="D1176" s="234" t="s">
        <v>160</v>
      </c>
      <c r="E1176" s="241" t="s">
        <v>1</v>
      </c>
      <c r="F1176" s="242" t="s">
        <v>1488</v>
      </c>
      <c r="G1176" s="240"/>
      <c r="H1176" s="243">
        <v>28</v>
      </c>
      <c r="I1176" s="244"/>
      <c r="J1176" s="240"/>
      <c r="K1176" s="240"/>
      <c r="L1176" s="245"/>
      <c r="M1176" s="246"/>
      <c r="N1176" s="247"/>
      <c r="O1176" s="247"/>
      <c r="P1176" s="247"/>
      <c r="Q1176" s="247"/>
      <c r="R1176" s="247"/>
      <c r="S1176" s="247"/>
      <c r="T1176" s="248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9" t="s">
        <v>160</v>
      </c>
      <c r="AU1176" s="249" t="s">
        <v>83</v>
      </c>
      <c r="AV1176" s="13" t="s">
        <v>83</v>
      </c>
      <c r="AW1176" s="13" t="s">
        <v>30</v>
      </c>
      <c r="AX1176" s="13" t="s">
        <v>73</v>
      </c>
      <c r="AY1176" s="249" t="s">
        <v>151</v>
      </c>
    </row>
    <row r="1177" s="15" customFormat="1">
      <c r="A1177" s="15"/>
      <c r="B1177" s="261"/>
      <c r="C1177" s="262"/>
      <c r="D1177" s="234" t="s">
        <v>160</v>
      </c>
      <c r="E1177" s="263" t="s">
        <v>1</v>
      </c>
      <c r="F1177" s="264" t="s">
        <v>1489</v>
      </c>
      <c r="G1177" s="262"/>
      <c r="H1177" s="263" t="s">
        <v>1</v>
      </c>
      <c r="I1177" s="265"/>
      <c r="J1177" s="262"/>
      <c r="K1177" s="262"/>
      <c r="L1177" s="266"/>
      <c r="M1177" s="267"/>
      <c r="N1177" s="268"/>
      <c r="O1177" s="268"/>
      <c r="P1177" s="268"/>
      <c r="Q1177" s="268"/>
      <c r="R1177" s="268"/>
      <c r="S1177" s="268"/>
      <c r="T1177" s="269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T1177" s="270" t="s">
        <v>160</v>
      </c>
      <c r="AU1177" s="270" t="s">
        <v>83</v>
      </c>
      <c r="AV1177" s="15" t="s">
        <v>81</v>
      </c>
      <c r="AW1177" s="15" t="s">
        <v>30</v>
      </c>
      <c r="AX1177" s="15" t="s">
        <v>73</v>
      </c>
      <c r="AY1177" s="270" t="s">
        <v>151</v>
      </c>
    </row>
    <row r="1178" s="13" customFormat="1">
      <c r="A1178" s="13"/>
      <c r="B1178" s="239"/>
      <c r="C1178" s="240"/>
      <c r="D1178" s="234" t="s">
        <v>160</v>
      </c>
      <c r="E1178" s="241" t="s">
        <v>1</v>
      </c>
      <c r="F1178" s="242" t="s">
        <v>1490</v>
      </c>
      <c r="G1178" s="240"/>
      <c r="H1178" s="243">
        <v>6</v>
      </c>
      <c r="I1178" s="244"/>
      <c r="J1178" s="240"/>
      <c r="K1178" s="240"/>
      <c r="L1178" s="245"/>
      <c r="M1178" s="246"/>
      <c r="N1178" s="247"/>
      <c r="O1178" s="247"/>
      <c r="P1178" s="247"/>
      <c r="Q1178" s="247"/>
      <c r="R1178" s="247"/>
      <c r="S1178" s="247"/>
      <c r="T1178" s="24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49" t="s">
        <v>160</v>
      </c>
      <c r="AU1178" s="249" t="s">
        <v>83</v>
      </c>
      <c r="AV1178" s="13" t="s">
        <v>83</v>
      </c>
      <c r="AW1178" s="13" t="s">
        <v>30</v>
      </c>
      <c r="AX1178" s="13" t="s">
        <v>73</v>
      </c>
      <c r="AY1178" s="249" t="s">
        <v>151</v>
      </c>
    </row>
    <row r="1179" s="15" customFormat="1">
      <c r="A1179" s="15"/>
      <c r="B1179" s="261"/>
      <c r="C1179" s="262"/>
      <c r="D1179" s="234" t="s">
        <v>160</v>
      </c>
      <c r="E1179" s="263" t="s">
        <v>1</v>
      </c>
      <c r="F1179" s="264" t="s">
        <v>1491</v>
      </c>
      <c r="G1179" s="262"/>
      <c r="H1179" s="263" t="s">
        <v>1</v>
      </c>
      <c r="I1179" s="265"/>
      <c r="J1179" s="262"/>
      <c r="K1179" s="262"/>
      <c r="L1179" s="266"/>
      <c r="M1179" s="267"/>
      <c r="N1179" s="268"/>
      <c r="O1179" s="268"/>
      <c r="P1179" s="268"/>
      <c r="Q1179" s="268"/>
      <c r="R1179" s="268"/>
      <c r="S1179" s="268"/>
      <c r="T1179" s="269"/>
      <c r="U1179" s="15"/>
      <c r="V1179" s="15"/>
      <c r="W1179" s="15"/>
      <c r="X1179" s="15"/>
      <c r="Y1179" s="15"/>
      <c r="Z1179" s="15"/>
      <c r="AA1179" s="15"/>
      <c r="AB1179" s="15"/>
      <c r="AC1179" s="15"/>
      <c r="AD1179" s="15"/>
      <c r="AE1179" s="15"/>
      <c r="AT1179" s="270" t="s">
        <v>160</v>
      </c>
      <c r="AU1179" s="270" t="s">
        <v>83</v>
      </c>
      <c r="AV1179" s="15" t="s">
        <v>81</v>
      </c>
      <c r="AW1179" s="15" t="s">
        <v>30</v>
      </c>
      <c r="AX1179" s="15" t="s">
        <v>73</v>
      </c>
      <c r="AY1179" s="270" t="s">
        <v>151</v>
      </c>
    </row>
    <row r="1180" s="13" customFormat="1">
      <c r="A1180" s="13"/>
      <c r="B1180" s="239"/>
      <c r="C1180" s="240"/>
      <c r="D1180" s="234" t="s">
        <v>160</v>
      </c>
      <c r="E1180" s="241" t="s">
        <v>1</v>
      </c>
      <c r="F1180" s="242" t="s">
        <v>1492</v>
      </c>
      <c r="G1180" s="240"/>
      <c r="H1180" s="243">
        <v>4</v>
      </c>
      <c r="I1180" s="244"/>
      <c r="J1180" s="240"/>
      <c r="K1180" s="240"/>
      <c r="L1180" s="245"/>
      <c r="M1180" s="246"/>
      <c r="N1180" s="247"/>
      <c r="O1180" s="247"/>
      <c r="P1180" s="247"/>
      <c r="Q1180" s="247"/>
      <c r="R1180" s="247"/>
      <c r="S1180" s="247"/>
      <c r="T1180" s="248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9" t="s">
        <v>160</v>
      </c>
      <c r="AU1180" s="249" t="s">
        <v>83</v>
      </c>
      <c r="AV1180" s="13" t="s">
        <v>83</v>
      </c>
      <c r="AW1180" s="13" t="s">
        <v>30</v>
      </c>
      <c r="AX1180" s="13" t="s">
        <v>73</v>
      </c>
      <c r="AY1180" s="249" t="s">
        <v>151</v>
      </c>
    </row>
    <row r="1181" s="14" customFormat="1">
      <c r="A1181" s="14"/>
      <c r="B1181" s="250"/>
      <c r="C1181" s="251"/>
      <c r="D1181" s="234" t="s">
        <v>160</v>
      </c>
      <c r="E1181" s="252" t="s">
        <v>1</v>
      </c>
      <c r="F1181" s="253" t="s">
        <v>162</v>
      </c>
      <c r="G1181" s="251"/>
      <c r="H1181" s="254">
        <v>38</v>
      </c>
      <c r="I1181" s="255"/>
      <c r="J1181" s="251"/>
      <c r="K1181" s="251"/>
      <c r="L1181" s="256"/>
      <c r="M1181" s="257"/>
      <c r="N1181" s="258"/>
      <c r="O1181" s="258"/>
      <c r="P1181" s="258"/>
      <c r="Q1181" s="258"/>
      <c r="R1181" s="258"/>
      <c r="S1181" s="258"/>
      <c r="T1181" s="25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60" t="s">
        <v>160</v>
      </c>
      <c r="AU1181" s="260" t="s">
        <v>83</v>
      </c>
      <c r="AV1181" s="14" t="s">
        <v>157</v>
      </c>
      <c r="AW1181" s="14" t="s">
        <v>30</v>
      </c>
      <c r="AX1181" s="14" t="s">
        <v>81</v>
      </c>
      <c r="AY1181" s="260" t="s">
        <v>151</v>
      </c>
    </row>
    <row r="1182" s="2" customFormat="1" ht="16.5" customHeight="1">
      <c r="A1182" s="38"/>
      <c r="B1182" s="39"/>
      <c r="C1182" s="272" t="s">
        <v>1493</v>
      </c>
      <c r="D1182" s="272" t="s">
        <v>387</v>
      </c>
      <c r="E1182" s="273" t="s">
        <v>1494</v>
      </c>
      <c r="F1182" s="274" t="s">
        <v>1495</v>
      </c>
      <c r="G1182" s="275" t="s">
        <v>348</v>
      </c>
      <c r="H1182" s="276">
        <v>13</v>
      </c>
      <c r="I1182" s="277"/>
      <c r="J1182" s="278">
        <f>ROUND(I1182*H1182,2)</f>
        <v>0</v>
      </c>
      <c r="K1182" s="279"/>
      <c r="L1182" s="280"/>
      <c r="M1182" s="281" t="s">
        <v>1</v>
      </c>
      <c r="N1182" s="282" t="s">
        <v>40</v>
      </c>
      <c r="O1182" s="92"/>
      <c r="P1182" s="230">
        <f>O1182*H1182</f>
        <v>0</v>
      </c>
      <c r="Q1182" s="230">
        <v>0.00040000000000000002</v>
      </c>
      <c r="R1182" s="230">
        <f>Q1182*H1182</f>
        <v>0.0052000000000000006</v>
      </c>
      <c r="S1182" s="230">
        <v>0</v>
      </c>
      <c r="T1182" s="231">
        <f>S1182*H1182</f>
        <v>0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32" t="s">
        <v>340</v>
      </c>
      <c r="AT1182" s="232" t="s">
        <v>387</v>
      </c>
      <c r="AU1182" s="232" t="s">
        <v>83</v>
      </c>
      <c r="AY1182" s="17" t="s">
        <v>151</v>
      </c>
      <c r="BE1182" s="233">
        <f>IF(N1182="základní",J1182,0)</f>
        <v>0</v>
      </c>
      <c r="BF1182" s="233">
        <f>IF(N1182="snížená",J1182,0)</f>
        <v>0</v>
      </c>
      <c r="BG1182" s="233">
        <f>IF(N1182="zákl. přenesená",J1182,0)</f>
        <v>0</v>
      </c>
      <c r="BH1182" s="233">
        <f>IF(N1182="sníž. přenesená",J1182,0)</f>
        <v>0</v>
      </c>
      <c r="BI1182" s="233">
        <f>IF(N1182="nulová",J1182,0)</f>
        <v>0</v>
      </c>
      <c r="BJ1182" s="17" t="s">
        <v>157</v>
      </c>
      <c r="BK1182" s="233">
        <f>ROUND(I1182*H1182,2)</f>
        <v>0</v>
      </c>
      <c r="BL1182" s="17" t="s">
        <v>250</v>
      </c>
      <c r="BM1182" s="232" t="s">
        <v>1496</v>
      </c>
    </row>
    <row r="1183" s="2" customFormat="1">
      <c r="A1183" s="38"/>
      <c r="B1183" s="39"/>
      <c r="C1183" s="40"/>
      <c r="D1183" s="234" t="s">
        <v>159</v>
      </c>
      <c r="E1183" s="40"/>
      <c r="F1183" s="235" t="s">
        <v>1495</v>
      </c>
      <c r="G1183" s="40"/>
      <c r="H1183" s="40"/>
      <c r="I1183" s="236"/>
      <c r="J1183" s="40"/>
      <c r="K1183" s="40"/>
      <c r="L1183" s="44"/>
      <c r="M1183" s="237"/>
      <c r="N1183" s="238"/>
      <c r="O1183" s="92"/>
      <c r="P1183" s="92"/>
      <c r="Q1183" s="92"/>
      <c r="R1183" s="92"/>
      <c r="S1183" s="92"/>
      <c r="T1183" s="93"/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T1183" s="17" t="s">
        <v>159</v>
      </c>
      <c r="AU1183" s="17" t="s">
        <v>83</v>
      </c>
    </row>
    <row r="1184" s="2" customFormat="1" ht="16.5" customHeight="1">
      <c r="A1184" s="38"/>
      <c r="B1184" s="39"/>
      <c r="C1184" s="272" t="s">
        <v>1497</v>
      </c>
      <c r="D1184" s="272" t="s">
        <v>387</v>
      </c>
      <c r="E1184" s="273" t="s">
        <v>1498</v>
      </c>
      <c r="F1184" s="274" t="s">
        <v>1499</v>
      </c>
      <c r="G1184" s="275" t="s">
        <v>348</v>
      </c>
      <c r="H1184" s="276">
        <v>24</v>
      </c>
      <c r="I1184" s="277"/>
      <c r="J1184" s="278">
        <f>ROUND(I1184*H1184,2)</f>
        <v>0</v>
      </c>
      <c r="K1184" s="279"/>
      <c r="L1184" s="280"/>
      <c r="M1184" s="281" t="s">
        <v>1</v>
      </c>
      <c r="N1184" s="282" t="s">
        <v>40</v>
      </c>
      <c r="O1184" s="92"/>
      <c r="P1184" s="230">
        <f>O1184*H1184</f>
        <v>0</v>
      </c>
      <c r="Q1184" s="230">
        <v>0.00040000000000000002</v>
      </c>
      <c r="R1184" s="230">
        <f>Q1184*H1184</f>
        <v>0.0096000000000000009</v>
      </c>
      <c r="S1184" s="230">
        <v>0</v>
      </c>
      <c r="T1184" s="231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32" t="s">
        <v>340</v>
      </c>
      <c r="AT1184" s="232" t="s">
        <v>387</v>
      </c>
      <c r="AU1184" s="232" t="s">
        <v>83</v>
      </c>
      <c r="AY1184" s="17" t="s">
        <v>151</v>
      </c>
      <c r="BE1184" s="233">
        <f>IF(N1184="základní",J1184,0)</f>
        <v>0</v>
      </c>
      <c r="BF1184" s="233">
        <f>IF(N1184="snížená",J1184,0)</f>
        <v>0</v>
      </c>
      <c r="BG1184" s="233">
        <f>IF(N1184="zákl. přenesená",J1184,0)</f>
        <v>0</v>
      </c>
      <c r="BH1184" s="233">
        <f>IF(N1184="sníž. přenesená",J1184,0)</f>
        <v>0</v>
      </c>
      <c r="BI1184" s="233">
        <f>IF(N1184="nulová",J1184,0)</f>
        <v>0</v>
      </c>
      <c r="BJ1184" s="17" t="s">
        <v>157</v>
      </c>
      <c r="BK1184" s="233">
        <f>ROUND(I1184*H1184,2)</f>
        <v>0</v>
      </c>
      <c r="BL1184" s="17" t="s">
        <v>250</v>
      </c>
      <c r="BM1184" s="232" t="s">
        <v>1500</v>
      </c>
    </row>
    <row r="1185" s="2" customFormat="1">
      <c r="A1185" s="38"/>
      <c r="B1185" s="39"/>
      <c r="C1185" s="40"/>
      <c r="D1185" s="234" t="s">
        <v>159</v>
      </c>
      <c r="E1185" s="40"/>
      <c r="F1185" s="235" t="s">
        <v>1499</v>
      </c>
      <c r="G1185" s="40"/>
      <c r="H1185" s="40"/>
      <c r="I1185" s="236"/>
      <c r="J1185" s="40"/>
      <c r="K1185" s="40"/>
      <c r="L1185" s="44"/>
      <c r="M1185" s="237"/>
      <c r="N1185" s="238"/>
      <c r="O1185" s="92"/>
      <c r="P1185" s="92"/>
      <c r="Q1185" s="92"/>
      <c r="R1185" s="92"/>
      <c r="S1185" s="92"/>
      <c r="T1185" s="93"/>
      <c r="U1185" s="38"/>
      <c r="V1185" s="38"/>
      <c r="W1185" s="38"/>
      <c r="X1185" s="38"/>
      <c r="Y1185" s="38"/>
      <c r="Z1185" s="38"/>
      <c r="AA1185" s="38"/>
      <c r="AB1185" s="38"/>
      <c r="AC1185" s="38"/>
      <c r="AD1185" s="38"/>
      <c r="AE1185" s="38"/>
      <c r="AT1185" s="17" t="s">
        <v>159</v>
      </c>
      <c r="AU1185" s="17" t="s">
        <v>83</v>
      </c>
    </row>
    <row r="1186" s="2" customFormat="1" ht="16.5" customHeight="1">
      <c r="A1186" s="38"/>
      <c r="B1186" s="39"/>
      <c r="C1186" s="272" t="s">
        <v>1501</v>
      </c>
      <c r="D1186" s="272" t="s">
        <v>387</v>
      </c>
      <c r="E1186" s="273" t="s">
        <v>1502</v>
      </c>
      <c r="F1186" s="274" t="s">
        <v>1503</v>
      </c>
      <c r="G1186" s="275" t="s">
        <v>348</v>
      </c>
      <c r="H1186" s="276">
        <v>1</v>
      </c>
      <c r="I1186" s="277"/>
      <c r="J1186" s="278">
        <f>ROUND(I1186*H1186,2)</f>
        <v>0</v>
      </c>
      <c r="K1186" s="279"/>
      <c r="L1186" s="280"/>
      <c r="M1186" s="281" t="s">
        <v>1</v>
      </c>
      <c r="N1186" s="282" t="s">
        <v>40</v>
      </c>
      <c r="O1186" s="92"/>
      <c r="P1186" s="230">
        <f>O1186*H1186</f>
        <v>0</v>
      </c>
      <c r="Q1186" s="230">
        <v>0</v>
      </c>
      <c r="R1186" s="230">
        <f>Q1186*H1186</f>
        <v>0</v>
      </c>
      <c r="S1186" s="230">
        <v>0</v>
      </c>
      <c r="T1186" s="231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32" t="s">
        <v>340</v>
      </c>
      <c r="AT1186" s="232" t="s">
        <v>387</v>
      </c>
      <c r="AU1186" s="232" t="s">
        <v>83</v>
      </c>
      <c r="AY1186" s="17" t="s">
        <v>151</v>
      </c>
      <c r="BE1186" s="233">
        <f>IF(N1186="základní",J1186,0)</f>
        <v>0</v>
      </c>
      <c r="BF1186" s="233">
        <f>IF(N1186="snížená",J1186,0)</f>
        <v>0</v>
      </c>
      <c r="BG1186" s="233">
        <f>IF(N1186="zákl. přenesená",J1186,0)</f>
        <v>0</v>
      </c>
      <c r="BH1186" s="233">
        <f>IF(N1186="sníž. přenesená",J1186,0)</f>
        <v>0</v>
      </c>
      <c r="BI1186" s="233">
        <f>IF(N1186="nulová",J1186,0)</f>
        <v>0</v>
      </c>
      <c r="BJ1186" s="17" t="s">
        <v>157</v>
      </c>
      <c r="BK1186" s="233">
        <f>ROUND(I1186*H1186,2)</f>
        <v>0</v>
      </c>
      <c r="BL1186" s="17" t="s">
        <v>250</v>
      </c>
      <c r="BM1186" s="232" t="s">
        <v>1504</v>
      </c>
    </row>
    <row r="1187" s="2" customFormat="1">
      <c r="A1187" s="38"/>
      <c r="B1187" s="39"/>
      <c r="C1187" s="40"/>
      <c r="D1187" s="234" t="s">
        <v>159</v>
      </c>
      <c r="E1187" s="40"/>
      <c r="F1187" s="235" t="s">
        <v>1503</v>
      </c>
      <c r="G1187" s="40"/>
      <c r="H1187" s="40"/>
      <c r="I1187" s="236"/>
      <c r="J1187" s="40"/>
      <c r="K1187" s="40"/>
      <c r="L1187" s="44"/>
      <c r="M1187" s="237"/>
      <c r="N1187" s="238"/>
      <c r="O1187" s="92"/>
      <c r="P1187" s="92"/>
      <c r="Q1187" s="92"/>
      <c r="R1187" s="92"/>
      <c r="S1187" s="92"/>
      <c r="T1187" s="93"/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T1187" s="17" t="s">
        <v>159</v>
      </c>
      <c r="AU1187" s="17" t="s">
        <v>83</v>
      </c>
    </row>
    <row r="1188" s="2" customFormat="1" ht="16.5" customHeight="1">
      <c r="A1188" s="38"/>
      <c r="B1188" s="39"/>
      <c r="C1188" s="220" t="s">
        <v>1505</v>
      </c>
      <c r="D1188" s="220" t="s">
        <v>153</v>
      </c>
      <c r="E1188" s="221" t="s">
        <v>1506</v>
      </c>
      <c r="F1188" s="222" t="s">
        <v>1507</v>
      </c>
      <c r="G1188" s="223" t="s">
        <v>348</v>
      </c>
      <c r="H1188" s="224">
        <v>5</v>
      </c>
      <c r="I1188" s="225"/>
      <c r="J1188" s="226">
        <f>ROUND(I1188*H1188,2)</f>
        <v>0</v>
      </c>
      <c r="K1188" s="227"/>
      <c r="L1188" s="44"/>
      <c r="M1188" s="228" t="s">
        <v>1</v>
      </c>
      <c r="N1188" s="229" t="s">
        <v>40</v>
      </c>
      <c r="O1188" s="92"/>
      <c r="P1188" s="230">
        <f>O1188*H1188</f>
        <v>0</v>
      </c>
      <c r="Q1188" s="230">
        <v>0</v>
      </c>
      <c r="R1188" s="230">
        <f>Q1188*H1188</f>
        <v>0</v>
      </c>
      <c r="S1188" s="230">
        <v>0</v>
      </c>
      <c r="T1188" s="231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32" t="s">
        <v>250</v>
      </c>
      <c r="AT1188" s="232" t="s">
        <v>153</v>
      </c>
      <c r="AU1188" s="232" t="s">
        <v>83</v>
      </c>
      <c r="AY1188" s="17" t="s">
        <v>151</v>
      </c>
      <c r="BE1188" s="233">
        <f>IF(N1188="základní",J1188,0)</f>
        <v>0</v>
      </c>
      <c r="BF1188" s="233">
        <f>IF(N1188="snížená",J1188,0)</f>
        <v>0</v>
      </c>
      <c r="BG1188" s="233">
        <f>IF(N1188="zákl. přenesená",J1188,0)</f>
        <v>0</v>
      </c>
      <c r="BH1188" s="233">
        <f>IF(N1188="sníž. přenesená",J1188,0)</f>
        <v>0</v>
      </c>
      <c r="BI1188" s="233">
        <f>IF(N1188="nulová",J1188,0)</f>
        <v>0</v>
      </c>
      <c r="BJ1188" s="17" t="s">
        <v>157</v>
      </c>
      <c r="BK1188" s="233">
        <f>ROUND(I1188*H1188,2)</f>
        <v>0</v>
      </c>
      <c r="BL1188" s="17" t="s">
        <v>250</v>
      </c>
      <c r="BM1188" s="232" t="s">
        <v>1508</v>
      </c>
    </row>
    <row r="1189" s="2" customFormat="1">
      <c r="A1189" s="38"/>
      <c r="B1189" s="39"/>
      <c r="C1189" s="40"/>
      <c r="D1189" s="234" t="s">
        <v>159</v>
      </c>
      <c r="E1189" s="40"/>
      <c r="F1189" s="235" t="s">
        <v>1507</v>
      </c>
      <c r="G1189" s="40"/>
      <c r="H1189" s="40"/>
      <c r="I1189" s="236"/>
      <c r="J1189" s="40"/>
      <c r="K1189" s="40"/>
      <c r="L1189" s="44"/>
      <c r="M1189" s="237"/>
      <c r="N1189" s="238"/>
      <c r="O1189" s="92"/>
      <c r="P1189" s="92"/>
      <c r="Q1189" s="92"/>
      <c r="R1189" s="92"/>
      <c r="S1189" s="92"/>
      <c r="T1189" s="93"/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T1189" s="17" t="s">
        <v>159</v>
      </c>
      <c r="AU1189" s="17" t="s">
        <v>83</v>
      </c>
    </row>
    <row r="1190" s="15" customFormat="1">
      <c r="A1190" s="15"/>
      <c r="B1190" s="261"/>
      <c r="C1190" s="262"/>
      <c r="D1190" s="234" t="s">
        <v>160</v>
      </c>
      <c r="E1190" s="263" t="s">
        <v>1</v>
      </c>
      <c r="F1190" s="264" t="s">
        <v>1487</v>
      </c>
      <c r="G1190" s="262"/>
      <c r="H1190" s="263" t="s">
        <v>1</v>
      </c>
      <c r="I1190" s="265"/>
      <c r="J1190" s="262"/>
      <c r="K1190" s="262"/>
      <c r="L1190" s="266"/>
      <c r="M1190" s="267"/>
      <c r="N1190" s="268"/>
      <c r="O1190" s="268"/>
      <c r="P1190" s="268"/>
      <c r="Q1190" s="268"/>
      <c r="R1190" s="268"/>
      <c r="S1190" s="268"/>
      <c r="T1190" s="269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T1190" s="270" t="s">
        <v>160</v>
      </c>
      <c r="AU1190" s="270" t="s">
        <v>83</v>
      </c>
      <c r="AV1190" s="15" t="s">
        <v>81</v>
      </c>
      <c r="AW1190" s="15" t="s">
        <v>30</v>
      </c>
      <c r="AX1190" s="15" t="s">
        <v>73</v>
      </c>
      <c r="AY1190" s="270" t="s">
        <v>151</v>
      </c>
    </row>
    <row r="1191" s="13" customFormat="1">
      <c r="A1191" s="13"/>
      <c r="B1191" s="239"/>
      <c r="C1191" s="240"/>
      <c r="D1191" s="234" t="s">
        <v>160</v>
      </c>
      <c r="E1191" s="241" t="s">
        <v>1</v>
      </c>
      <c r="F1191" s="242" t="s">
        <v>1509</v>
      </c>
      <c r="G1191" s="240"/>
      <c r="H1191" s="243">
        <v>5</v>
      </c>
      <c r="I1191" s="244"/>
      <c r="J1191" s="240"/>
      <c r="K1191" s="240"/>
      <c r="L1191" s="245"/>
      <c r="M1191" s="246"/>
      <c r="N1191" s="247"/>
      <c r="O1191" s="247"/>
      <c r="P1191" s="247"/>
      <c r="Q1191" s="247"/>
      <c r="R1191" s="247"/>
      <c r="S1191" s="247"/>
      <c r="T1191" s="24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9" t="s">
        <v>160</v>
      </c>
      <c r="AU1191" s="249" t="s">
        <v>83</v>
      </c>
      <c r="AV1191" s="13" t="s">
        <v>83</v>
      </c>
      <c r="AW1191" s="13" t="s">
        <v>30</v>
      </c>
      <c r="AX1191" s="13" t="s">
        <v>73</v>
      </c>
      <c r="AY1191" s="249" t="s">
        <v>151</v>
      </c>
    </row>
    <row r="1192" s="14" customFormat="1">
      <c r="A1192" s="14"/>
      <c r="B1192" s="250"/>
      <c r="C1192" s="251"/>
      <c r="D1192" s="234" t="s">
        <v>160</v>
      </c>
      <c r="E1192" s="252" t="s">
        <v>1</v>
      </c>
      <c r="F1192" s="253" t="s">
        <v>162</v>
      </c>
      <c r="G1192" s="251"/>
      <c r="H1192" s="254">
        <v>5</v>
      </c>
      <c r="I1192" s="255"/>
      <c r="J1192" s="251"/>
      <c r="K1192" s="251"/>
      <c r="L1192" s="256"/>
      <c r="M1192" s="257"/>
      <c r="N1192" s="258"/>
      <c r="O1192" s="258"/>
      <c r="P1192" s="258"/>
      <c r="Q1192" s="258"/>
      <c r="R1192" s="258"/>
      <c r="S1192" s="258"/>
      <c r="T1192" s="25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60" t="s">
        <v>160</v>
      </c>
      <c r="AU1192" s="260" t="s">
        <v>83</v>
      </c>
      <c r="AV1192" s="14" t="s">
        <v>157</v>
      </c>
      <c r="AW1192" s="14" t="s">
        <v>30</v>
      </c>
      <c r="AX1192" s="14" t="s">
        <v>81</v>
      </c>
      <c r="AY1192" s="260" t="s">
        <v>151</v>
      </c>
    </row>
    <row r="1193" s="2" customFormat="1" ht="16.5" customHeight="1">
      <c r="A1193" s="38"/>
      <c r="B1193" s="39"/>
      <c r="C1193" s="272" t="s">
        <v>1510</v>
      </c>
      <c r="D1193" s="272" t="s">
        <v>387</v>
      </c>
      <c r="E1193" s="273" t="s">
        <v>1511</v>
      </c>
      <c r="F1193" s="274" t="s">
        <v>1512</v>
      </c>
      <c r="G1193" s="275" t="s">
        <v>348</v>
      </c>
      <c r="H1193" s="276">
        <v>2</v>
      </c>
      <c r="I1193" s="277"/>
      <c r="J1193" s="278">
        <f>ROUND(I1193*H1193,2)</f>
        <v>0</v>
      </c>
      <c r="K1193" s="279"/>
      <c r="L1193" s="280"/>
      <c r="M1193" s="281" t="s">
        <v>1</v>
      </c>
      <c r="N1193" s="282" t="s">
        <v>40</v>
      </c>
      <c r="O1193" s="92"/>
      <c r="P1193" s="230">
        <f>O1193*H1193</f>
        <v>0</v>
      </c>
      <c r="Q1193" s="230">
        <v>0.0010499999999999999</v>
      </c>
      <c r="R1193" s="230">
        <f>Q1193*H1193</f>
        <v>0.0020999999999999999</v>
      </c>
      <c r="S1193" s="230">
        <v>0</v>
      </c>
      <c r="T1193" s="231">
        <f>S1193*H1193</f>
        <v>0</v>
      </c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R1193" s="232" t="s">
        <v>340</v>
      </c>
      <c r="AT1193" s="232" t="s">
        <v>387</v>
      </c>
      <c r="AU1193" s="232" t="s">
        <v>83</v>
      </c>
      <c r="AY1193" s="17" t="s">
        <v>151</v>
      </c>
      <c r="BE1193" s="233">
        <f>IF(N1193="základní",J1193,0)</f>
        <v>0</v>
      </c>
      <c r="BF1193" s="233">
        <f>IF(N1193="snížená",J1193,0)</f>
        <v>0</v>
      </c>
      <c r="BG1193" s="233">
        <f>IF(N1193="zákl. přenesená",J1193,0)</f>
        <v>0</v>
      </c>
      <c r="BH1193" s="233">
        <f>IF(N1193="sníž. přenesená",J1193,0)</f>
        <v>0</v>
      </c>
      <c r="BI1193" s="233">
        <f>IF(N1193="nulová",J1193,0)</f>
        <v>0</v>
      </c>
      <c r="BJ1193" s="17" t="s">
        <v>157</v>
      </c>
      <c r="BK1193" s="233">
        <f>ROUND(I1193*H1193,2)</f>
        <v>0</v>
      </c>
      <c r="BL1193" s="17" t="s">
        <v>250</v>
      </c>
      <c r="BM1193" s="232" t="s">
        <v>1513</v>
      </c>
    </row>
    <row r="1194" s="2" customFormat="1">
      <c r="A1194" s="38"/>
      <c r="B1194" s="39"/>
      <c r="C1194" s="40"/>
      <c r="D1194" s="234" t="s">
        <v>159</v>
      </c>
      <c r="E1194" s="40"/>
      <c r="F1194" s="235" t="s">
        <v>1512</v>
      </c>
      <c r="G1194" s="40"/>
      <c r="H1194" s="40"/>
      <c r="I1194" s="236"/>
      <c r="J1194" s="40"/>
      <c r="K1194" s="40"/>
      <c r="L1194" s="44"/>
      <c r="M1194" s="237"/>
      <c r="N1194" s="238"/>
      <c r="O1194" s="92"/>
      <c r="P1194" s="92"/>
      <c r="Q1194" s="92"/>
      <c r="R1194" s="92"/>
      <c r="S1194" s="92"/>
      <c r="T1194" s="93"/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T1194" s="17" t="s">
        <v>159</v>
      </c>
      <c r="AU1194" s="17" t="s">
        <v>83</v>
      </c>
    </row>
    <row r="1195" s="2" customFormat="1" ht="16.5" customHeight="1">
      <c r="A1195" s="38"/>
      <c r="B1195" s="39"/>
      <c r="C1195" s="272" t="s">
        <v>1514</v>
      </c>
      <c r="D1195" s="272" t="s">
        <v>387</v>
      </c>
      <c r="E1195" s="273" t="s">
        <v>1515</v>
      </c>
      <c r="F1195" s="274" t="s">
        <v>1516</v>
      </c>
      <c r="G1195" s="275" t="s">
        <v>348</v>
      </c>
      <c r="H1195" s="276">
        <v>3</v>
      </c>
      <c r="I1195" s="277"/>
      <c r="J1195" s="278">
        <f>ROUND(I1195*H1195,2)</f>
        <v>0</v>
      </c>
      <c r="K1195" s="279"/>
      <c r="L1195" s="280"/>
      <c r="M1195" s="281" t="s">
        <v>1</v>
      </c>
      <c r="N1195" s="282" t="s">
        <v>40</v>
      </c>
      <c r="O1195" s="92"/>
      <c r="P1195" s="230">
        <f>O1195*H1195</f>
        <v>0</v>
      </c>
      <c r="Q1195" s="230">
        <v>0.0010499999999999999</v>
      </c>
      <c r="R1195" s="230">
        <f>Q1195*H1195</f>
        <v>0.00315</v>
      </c>
      <c r="S1195" s="230">
        <v>0</v>
      </c>
      <c r="T1195" s="231">
        <f>S1195*H1195</f>
        <v>0</v>
      </c>
      <c r="U1195" s="38"/>
      <c r="V1195" s="38"/>
      <c r="W1195" s="38"/>
      <c r="X1195" s="38"/>
      <c r="Y1195" s="38"/>
      <c r="Z1195" s="38"/>
      <c r="AA1195" s="38"/>
      <c r="AB1195" s="38"/>
      <c r="AC1195" s="38"/>
      <c r="AD1195" s="38"/>
      <c r="AE1195" s="38"/>
      <c r="AR1195" s="232" t="s">
        <v>340</v>
      </c>
      <c r="AT1195" s="232" t="s">
        <v>387</v>
      </c>
      <c r="AU1195" s="232" t="s">
        <v>83</v>
      </c>
      <c r="AY1195" s="17" t="s">
        <v>151</v>
      </c>
      <c r="BE1195" s="233">
        <f>IF(N1195="základní",J1195,0)</f>
        <v>0</v>
      </c>
      <c r="BF1195" s="233">
        <f>IF(N1195="snížená",J1195,0)</f>
        <v>0</v>
      </c>
      <c r="BG1195" s="233">
        <f>IF(N1195="zákl. přenesená",J1195,0)</f>
        <v>0</v>
      </c>
      <c r="BH1195" s="233">
        <f>IF(N1195="sníž. přenesená",J1195,0)</f>
        <v>0</v>
      </c>
      <c r="BI1195" s="233">
        <f>IF(N1195="nulová",J1195,0)</f>
        <v>0</v>
      </c>
      <c r="BJ1195" s="17" t="s">
        <v>157</v>
      </c>
      <c r="BK1195" s="233">
        <f>ROUND(I1195*H1195,2)</f>
        <v>0</v>
      </c>
      <c r="BL1195" s="17" t="s">
        <v>250</v>
      </c>
      <c r="BM1195" s="232" t="s">
        <v>1517</v>
      </c>
    </row>
    <row r="1196" s="2" customFormat="1">
      <c r="A1196" s="38"/>
      <c r="B1196" s="39"/>
      <c r="C1196" s="40"/>
      <c r="D1196" s="234" t="s">
        <v>159</v>
      </c>
      <c r="E1196" s="40"/>
      <c r="F1196" s="235" t="s">
        <v>1516</v>
      </c>
      <c r="G1196" s="40"/>
      <c r="H1196" s="40"/>
      <c r="I1196" s="236"/>
      <c r="J1196" s="40"/>
      <c r="K1196" s="40"/>
      <c r="L1196" s="44"/>
      <c r="M1196" s="237"/>
      <c r="N1196" s="238"/>
      <c r="O1196" s="92"/>
      <c r="P1196" s="92"/>
      <c r="Q1196" s="92"/>
      <c r="R1196" s="92"/>
      <c r="S1196" s="92"/>
      <c r="T1196" s="93"/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T1196" s="17" t="s">
        <v>159</v>
      </c>
      <c r="AU1196" s="17" t="s">
        <v>83</v>
      </c>
    </row>
    <row r="1197" s="2" customFormat="1" ht="16.5" customHeight="1">
      <c r="A1197" s="38"/>
      <c r="B1197" s="39"/>
      <c r="C1197" s="220" t="s">
        <v>1518</v>
      </c>
      <c r="D1197" s="220" t="s">
        <v>153</v>
      </c>
      <c r="E1197" s="221" t="s">
        <v>1519</v>
      </c>
      <c r="F1197" s="222" t="s">
        <v>1520</v>
      </c>
      <c r="G1197" s="223" t="s">
        <v>348</v>
      </c>
      <c r="H1197" s="224">
        <v>4</v>
      </c>
      <c r="I1197" s="225"/>
      <c r="J1197" s="226">
        <f>ROUND(I1197*H1197,2)</f>
        <v>0</v>
      </c>
      <c r="K1197" s="227"/>
      <c r="L1197" s="44"/>
      <c r="M1197" s="228" t="s">
        <v>1</v>
      </c>
      <c r="N1197" s="229" t="s">
        <v>40</v>
      </c>
      <c r="O1197" s="92"/>
      <c r="P1197" s="230">
        <f>O1197*H1197</f>
        <v>0</v>
      </c>
      <c r="Q1197" s="230">
        <v>0</v>
      </c>
      <c r="R1197" s="230">
        <f>Q1197*H1197</f>
        <v>0</v>
      </c>
      <c r="S1197" s="230">
        <v>0</v>
      </c>
      <c r="T1197" s="231">
        <f>S1197*H1197</f>
        <v>0</v>
      </c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  <c r="AE1197" s="38"/>
      <c r="AR1197" s="232" t="s">
        <v>250</v>
      </c>
      <c r="AT1197" s="232" t="s">
        <v>153</v>
      </c>
      <c r="AU1197" s="232" t="s">
        <v>83</v>
      </c>
      <c r="AY1197" s="17" t="s">
        <v>151</v>
      </c>
      <c r="BE1197" s="233">
        <f>IF(N1197="základní",J1197,0)</f>
        <v>0</v>
      </c>
      <c r="BF1197" s="233">
        <f>IF(N1197="snížená",J1197,0)</f>
        <v>0</v>
      </c>
      <c r="BG1197" s="233">
        <f>IF(N1197="zákl. přenesená",J1197,0)</f>
        <v>0</v>
      </c>
      <c r="BH1197" s="233">
        <f>IF(N1197="sníž. přenesená",J1197,0)</f>
        <v>0</v>
      </c>
      <c r="BI1197" s="233">
        <f>IF(N1197="nulová",J1197,0)</f>
        <v>0</v>
      </c>
      <c r="BJ1197" s="17" t="s">
        <v>157</v>
      </c>
      <c r="BK1197" s="233">
        <f>ROUND(I1197*H1197,2)</f>
        <v>0</v>
      </c>
      <c r="BL1197" s="17" t="s">
        <v>250</v>
      </c>
      <c r="BM1197" s="232" t="s">
        <v>1521</v>
      </c>
    </row>
    <row r="1198" s="2" customFormat="1">
      <c r="A1198" s="38"/>
      <c r="B1198" s="39"/>
      <c r="C1198" s="40"/>
      <c r="D1198" s="234" t="s">
        <v>159</v>
      </c>
      <c r="E1198" s="40"/>
      <c r="F1198" s="235" t="s">
        <v>1520</v>
      </c>
      <c r="G1198" s="40"/>
      <c r="H1198" s="40"/>
      <c r="I1198" s="236"/>
      <c r="J1198" s="40"/>
      <c r="K1198" s="40"/>
      <c r="L1198" s="44"/>
      <c r="M1198" s="237"/>
      <c r="N1198" s="238"/>
      <c r="O1198" s="92"/>
      <c r="P1198" s="92"/>
      <c r="Q1198" s="92"/>
      <c r="R1198" s="92"/>
      <c r="S1198" s="92"/>
      <c r="T1198" s="93"/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T1198" s="17" t="s">
        <v>159</v>
      </c>
      <c r="AU1198" s="17" t="s">
        <v>83</v>
      </c>
    </row>
    <row r="1199" s="15" customFormat="1">
      <c r="A1199" s="15"/>
      <c r="B1199" s="261"/>
      <c r="C1199" s="262"/>
      <c r="D1199" s="234" t="s">
        <v>160</v>
      </c>
      <c r="E1199" s="263" t="s">
        <v>1</v>
      </c>
      <c r="F1199" s="264" t="s">
        <v>1487</v>
      </c>
      <c r="G1199" s="262"/>
      <c r="H1199" s="263" t="s">
        <v>1</v>
      </c>
      <c r="I1199" s="265"/>
      <c r="J1199" s="262"/>
      <c r="K1199" s="262"/>
      <c r="L1199" s="266"/>
      <c r="M1199" s="267"/>
      <c r="N1199" s="268"/>
      <c r="O1199" s="268"/>
      <c r="P1199" s="268"/>
      <c r="Q1199" s="268"/>
      <c r="R1199" s="268"/>
      <c r="S1199" s="268"/>
      <c r="T1199" s="269"/>
      <c r="U1199" s="15"/>
      <c r="V1199" s="15"/>
      <c r="W1199" s="15"/>
      <c r="X1199" s="15"/>
      <c r="Y1199" s="15"/>
      <c r="Z1199" s="15"/>
      <c r="AA1199" s="15"/>
      <c r="AB1199" s="15"/>
      <c r="AC1199" s="15"/>
      <c r="AD1199" s="15"/>
      <c r="AE1199" s="15"/>
      <c r="AT1199" s="270" t="s">
        <v>160</v>
      </c>
      <c r="AU1199" s="270" t="s">
        <v>83</v>
      </c>
      <c r="AV1199" s="15" t="s">
        <v>81</v>
      </c>
      <c r="AW1199" s="15" t="s">
        <v>30</v>
      </c>
      <c r="AX1199" s="15" t="s">
        <v>73</v>
      </c>
      <c r="AY1199" s="270" t="s">
        <v>151</v>
      </c>
    </row>
    <row r="1200" s="13" customFormat="1">
      <c r="A1200" s="13"/>
      <c r="B1200" s="239"/>
      <c r="C1200" s="240"/>
      <c r="D1200" s="234" t="s">
        <v>160</v>
      </c>
      <c r="E1200" s="241" t="s">
        <v>1</v>
      </c>
      <c r="F1200" s="242" t="s">
        <v>1522</v>
      </c>
      <c r="G1200" s="240"/>
      <c r="H1200" s="243">
        <v>2</v>
      </c>
      <c r="I1200" s="244"/>
      <c r="J1200" s="240"/>
      <c r="K1200" s="240"/>
      <c r="L1200" s="245"/>
      <c r="M1200" s="246"/>
      <c r="N1200" s="247"/>
      <c r="O1200" s="247"/>
      <c r="P1200" s="247"/>
      <c r="Q1200" s="247"/>
      <c r="R1200" s="247"/>
      <c r="S1200" s="247"/>
      <c r="T1200" s="248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9" t="s">
        <v>160</v>
      </c>
      <c r="AU1200" s="249" t="s">
        <v>83</v>
      </c>
      <c r="AV1200" s="13" t="s">
        <v>83</v>
      </c>
      <c r="AW1200" s="13" t="s">
        <v>30</v>
      </c>
      <c r="AX1200" s="13" t="s">
        <v>73</v>
      </c>
      <c r="AY1200" s="249" t="s">
        <v>151</v>
      </c>
    </row>
    <row r="1201" s="15" customFormat="1">
      <c r="A1201" s="15"/>
      <c r="B1201" s="261"/>
      <c r="C1201" s="262"/>
      <c r="D1201" s="234" t="s">
        <v>160</v>
      </c>
      <c r="E1201" s="263" t="s">
        <v>1</v>
      </c>
      <c r="F1201" s="264" t="s">
        <v>1523</v>
      </c>
      <c r="G1201" s="262"/>
      <c r="H1201" s="263" t="s">
        <v>1</v>
      </c>
      <c r="I1201" s="265"/>
      <c r="J1201" s="262"/>
      <c r="K1201" s="262"/>
      <c r="L1201" s="266"/>
      <c r="M1201" s="267"/>
      <c r="N1201" s="268"/>
      <c r="O1201" s="268"/>
      <c r="P1201" s="268"/>
      <c r="Q1201" s="268"/>
      <c r="R1201" s="268"/>
      <c r="S1201" s="268"/>
      <c r="T1201" s="269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70" t="s">
        <v>160</v>
      </c>
      <c r="AU1201" s="270" t="s">
        <v>83</v>
      </c>
      <c r="AV1201" s="15" t="s">
        <v>81</v>
      </c>
      <c r="AW1201" s="15" t="s">
        <v>30</v>
      </c>
      <c r="AX1201" s="15" t="s">
        <v>73</v>
      </c>
      <c r="AY1201" s="270" t="s">
        <v>151</v>
      </c>
    </row>
    <row r="1202" s="13" customFormat="1">
      <c r="A1202" s="13"/>
      <c r="B1202" s="239"/>
      <c r="C1202" s="240"/>
      <c r="D1202" s="234" t="s">
        <v>160</v>
      </c>
      <c r="E1202" s="241" t="s">
        <v>1</v>
      </c>
      <c r="F1202" s="242" t="s">
        <v>1522</v>
      </c>
      <c r="G1202" s="240"/>
      <c r="H1202" s="243">
        <v>2</v>
      </c>
      <c r="I1202" s="244"/>
      <c r="J1202" s="240"/>
      <c r="K1202" s="240"/>
      <c r="L1202" s="245"/>
      <c r="M1202" s="246"/>
      <c r="N1202" s="247"/>
      <c r="O1202" s="247"/>
      <c r="P1202" s="247"/>
      <c r="Q1202" s="247"/>
      <c r="R1202" s="247"/>
      <c r="S1202" s="247"/>
      <c r="T1202" s="24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9" t="s">
        <v>160</v>
      </c>
      <c r="AU1202" s="249" t="s">
        <v>83</v>
      </c>
      <c r="AV1202" s="13" t="s">
        <v>83</v>
      </c>
      <c r="AW1202" s="13" t="s">
        <v>30</v>
      </c>
      <c r="AX1202" s="13" t="s">
        <v>73</v>
      </c>
      <c r="AY1202" s="249" t="s">
        <v>151</v>
      </c>
    </row>
    <row r="1203" s="14" customFormat="1">
      <c r="A1203" s="14"/>
      <c r="B1203" s="250"/>
      <c r="C1203" s="251"/>
      <c r="D1203" s="234" t="s">
        <v>160</v>
      </c>
      <c r="E1203" s="252" t="s">
        <v>1</v>
      </c>
      <c r="F1203" s="253" t="s">
        <v>162</v>
      </c>
      <c r="G1203" s="251"/>
      <c r="H1203" s="254">
        <v>4</v>
      </c>
      <c r="I1203" s="255"/>
      <c r="J1203" s="251"/>
      <c r="K1203" s="251"/>
      <c r="L1203" s="256"/>
      <c r="M1203" s="257"/>
      <c r="N1203" s="258"/>
      <c r="O1203" s="258"/>
      <c r="P1203" s="258"/>
      <c r="Q1203" s="258"/>
      <c r="R1203" s="258"/>
      <c r="S1203" s="258"/>
      <c r="T1203" s="25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60" t="s">
        <v>160</v>
      </c>
      <c r="AU1203" s="260" t="s">
        <v>83</v>
      </c>
      <c r="AV1203" s="14" t="s">
        <v>157</v>
      </c>
      <c r="AW1203" s="14" t="s">
        <v>30</v>
      </c>
      <c r="AX1203" s="14" t="s">
        <v>81</v>
      </c>
      <c r="AY1203" s="260" t="s">
        <v>151</v>
      </c>
    </row>
    <row r="1204" s="2" customFormat="1" ht="16.5" customHeight="1">
      <c r="A1204" s="38"/>
      <c r="B1204" s="39"/>
      <c r="C1204" s="272" t="s">
        <v>1524</v>
      </c>
      <c r="D1204" s="272" t="s">
        <v>387</v>
      </c>
      <c r="E1204" s="273" t="s">
        <v>1525</v>
      </c>
      <c r="F1204" s="274" t="s">
        <v>1526</v>
      </c>
      <c r="G1204" s="275" t="s">
        <v>348</v>
      </c>
      <c r="H1204" s="276">
        <v>1</v>
      </c>
      <c r="I1204" s="277"/>
      <c r="J1204" s="278">
        <f>ROUND(I1204*H1204,2)</f>
        <v>0</v>
      </c>
      <c r="K1204" s="279"/>
      <c r="L1204" s="280"/>
      <c r="M1204" s="281" t="s">
        <v>1</v>
      </c>
      <c r="N1204" s="282" t="s">
        <v>40</v>
      </c>
      <c r="O1204" s="92"/>
      <c r="P1204" s="230">
        <f>O1204*H1204</f>
        <v>0</v>
      </c>
      <c r="Q1204" s="230">
        <v>0.0010499999999999999</v>
      </c>
      <c r="R1204" s="230">
        <f>Q1204*H1204</f>
        <v>0.0010499999999999999</v>
      </c>
      <c r="S1204" s="230">
        <v>0</v>
      </c>
      <c r="T1204" s="231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32" t="s">
        <v>340</v>
      </c>
      <c r="AT1204" s="232" t="s">
        <v>387</v>
      </c>
      <c r="AU1204" s="232" t="s">
        <v>83</v>
      </c>
      <c r="AY1204" s="17" t="s">
        <v>151</v>
      </c>
      <c r="BE1204" s="233">
        <f>IF(N1204="základní",J1204,0)</f>
        <v>0</v>
      </c>
      <c r="BF1204" s="233">
        <f>IF(N1204="snížená",J1204,0)</f>
        <v>0</v>
      </c>
      <c r="BG1204" s="233">
        <f>IF(N1204="zákl. přenesená",J1204,0)</f>
        <v>0</v>
      </c>
      <c r="BH1204" s="233">
        <f>IF(N1204="sníž. přenesená",J1204,0)</f>
        <v>0</v>
      </c>
      <c r="BI1204" s="233">
        <f>IF(N1204="nulová",J1204,0)</f>
        <v>0</v>
      </c>
      <c r="BJ1204" s="17" t="s">
        <v>157</v>
      </c>
      <c r="BK1204" s="233">
        <f>ROUND(I1204*H1204,2)</f>
        <v>0</v>
      </c>
      <c r="BL1204" s="17" t="s">
        <v>250</v>
      </c>
      <c r="BM1204" s="232" t="s">
        <v>1527</v>
      </c>
    </row>
    <row r="1205" s="2" customFormat="1">
      <c r="A1205" s="38"/>
      <c r="B1205" s="39"/>
      <c r="C1205" s="40"/>
      <c r="D1205" s="234" t="s">
        <v>159</v>
      </c>
      <c r="E1205" s="40"/>
      <c r="F1205" s="235" t="s">
        <v>1526</v>
      </c>
      <c r="G1205" s="40"/>
      <c r="H1205" s="40"/>
      <c r="I1205" s="236"/>
      <c r="J1205" s="40"/>
      <c r="K1205" s="40"/>
      <c r="L1205" s="44"/>
      <c r="M1205" s="237"/>
      <c r="N1205" s="238"/>
      <c r="O1205" s="92"/>
      <c r="P1205" s="92"/>
      <c r="Q1205" s="92"/>
      <c r="R1205" s="92"/>
      <c r="S1205" s="92"/>
      <c r="T1205" s="93"/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T1205" s="17" t="s">
        <v>159</v>
      </c>
      <c r="AU1205" s="17" t="s">
        <v>83</v>
      </c>
    </row>
    <row r="1206" s="2" customFormat="1" ht="24.15" customHeight="1">
      <c r="A1206" s="38"/>
      <c r="B1206" s="39"/>
      <c r="C1206" s="272" t="s">
        <v>1528</v>
      </c>
      <c r="D1206" s="272" t="s">
        <v>387</v>
      </c>
      <c r="E1206" s="273" t="s">
        <v>1529</v>
      </c>
      <c r="F1206" s="274" t="s">
        <v>1530</v>
      </c>
      <c r="G1206" s="275" t="s">
        <v>348</v>
      </c>
      <c r="H1206" s="276">
        <v>3</v>
      </c>
      <c r="I1206" s="277"/>
      <c r="J1206" s="278">
        <f>ROUND(I1206*H1206,2)</f>
        <v>0</v>
      </c>
      <c r="K1206" s="279"/>
      <c r="L1206" s="280"/>
      <c r="M1206" s="281" t="s">
        <v>1</v>
      </c>
      <c r="N1206" s="282" t="s">
        <v>40</v>
      </c>
      <c r="O1206" s="92"/>
      <c r="P1206" s="230">
        <f>O1206*H1206</f>
        <v>0</v>
      </c>
      <c r="Q1206" s="230">
        <v>0.0010499999999999999</v>
      </c>
      <c r="R1206" s="230">
        <f>Q1206*H1206</f>
        <v>0.00315</v>
      </c>
      <c r="S1206" s="230">
        <v>0</v>
      </c>
      <c r="T1206" s="231">
        <f>S1206*H1206</f>
        <v>0</v>
      </c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R1206" s="232" t="s">
        <v>340</v>
      </c>
      <c r="AT1206" s="232" t="s">
        <v>387</v>
      </c>
      <c r="AU1206" s="232" t="s">
        <v>83</v>
      </c>
      <c r="AY1206" s="17" t="s">
        <v>151</v>
      </c>
      <c r="BE1206" s="233">
        <f>IF(N1206="základní",J1206,0)</f>
        <v>0</v>
      </c>
      <c r="BF1206" s="233">
        <f>IF(N1206="snížená",J1206,0)</f>
        <v>0</v>
      </c>
      <c r="BG1206" s="233">
        <f>IF(N1206="zákl. přenesená",J1206,0)</f>
        <v>0</v>
      </c>
      <c r="BH1206" s="233">
        <f>IF(N1206="sníž. přenesená",J1206,0)</f>
        <v>0</v>
      </c>
      <c r="BI1206" s="233">
        <f>IF(N1206="nulová",J1206,0)</f>
        <v>0</v>
      </c>
      <c r="BJ1206" s="17" t="s">
        <v>157</v>
      </c>
      <c r="BK1206" s="233">
        <f>ROUND(I1206*H1206,2)</f>
        <v>0</v>
      </c>
      <c r="BL1206" s="17" t="s">
        <v>250</v>
      </c>
      <c r="BM1206" s="232" t="s">
        <v>1531</v>
      </c>
    </row>
    <row r="1207" s="2" customFormat="1">
      <c r="A1207" s="38"/>
      <c r="B1207" s="39"/>
      <c r="C1207" s="40"/>
      <c r="D1207" s="234" t="s">
        <v>159</v>
      </c>
      <c r="E1207" s="40"/>
      <c r="F1207" s="235" t="s">
        <v>1530</v>
      </c>
      <c r="G1207" s="40"/>
      <c r="H1207" s="40"/>
      <c r="I1207" s="236"/>
      <c r="J1207" s="40"/>
      <c r="K1207" s="40"/>
      <c r="L1207" s="44"/>
      <c r="M1207" s="237"/>
      <c r="N1207" s="238"/>
      <c r="O1207" s="92"/>
      <c r="P1207" s="92"/>
      <c r="Q1207" s="92"/>
      <c r="R1207" s="92"/>
      <c r="S1207" s="92"/>
      <c r="T1207" s="93"/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T1207" s="17" t="s">
        <v>159</v>
      </c>
      <c r="AU1207" s="17" t="s">
        <v>83</v>
      </c>
    </row>
    <row r="1208" s="2" customFormat="1" ht="24.15" customHeight="1">
      <c r="A1208" s="38"/>
      <c r="B1208" s="39"/>
      <c r="C1208" s="220" t="s">
        <v>1532</v>
      </c>
      <c r="D1208" s="220" t="s">
        <v>153</v>
      </c>
      <c r="E1208" s="221" t="s">
        <v>1533</v>
      </c>
      <c r="F1208" s="222" t="s">
        <v>1534</v>
      </c>
      <c r="G1208" s="223" t="s">
        <v>348</v>
      </c>
      <c r="H1208" s="224">
        <v>6</v>
      </c>
      <c r="I1208" s="225"/>
      <c r="J1208" s="226">
        <f>ROUND(I1208*H1208,2)</f>
        <v>0</v>
      </c>
      <c r="K1208" s="227"/>
      <c r="L1208" s="44"/>
      <c r="M1208" s="228" t="s">
        <v>1</v>
      </c>
      <c r="N1208" s="229" t="s">
        <v>40</v>
      </c>
      <c r="O1208" s="92"/>
      <c r="P1208" s="230">
        <f>O1208*H1208</f>
        <v>0</v>
      </c>
      <c r="Q1208" s="230">
        <v>0</v>
      </c>
      <c r="R1208" s="230">
        <f>Q1208*H1208</f>
        <v>0</v>
      </c>
      <c r="S1208" s="230">
        <v>0</v>
      </c>
      <c r="T1208" s="231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32" t="s">
        <v>250</v>
      </c>
      <c r="AT1208" s="232" t="s">
        <v>153</v>
      </c>
      <c r="AU1208" s="232" t="s">
        <v>83</v>
      </c>
      <c r="AY1208" s="17" t="s">
        <v>151</v>
      </c>
      <c r="BE1208" s="233">
        <f>IF(N1208="základní",J1208,0)</f>
        <v>0</v>
      </c>
      <c r="BF1208" s="233">
        <f>IF(N1208="snížená",J1208,0)</f>
        <v>0</v>
      </c>
      <c r="BG1208" s="233">
        <f>IF(N1208="zákl. přenesená",J1208,0)</f>
        <v>0</v>
      </c>
      <c r="BH1208" s="233">
        <f>IF(N1208="sníž. přenesená",J1208,0)</f>
        <v>0</v>
      </c>
      <c r="BI1208" s="233">
        <f>IF(N1208="nulová",J1208,0)</f>
        <v>0</v>
      </c>
      <c r="BJ1208" s="17" t="s">
        <v>157</v>
      </c>
      <c r="BK1208" s="233">
        <f>ROUND(I1208*H1208,2)</f>
        <v>0</v>
      </c>
      <c r="BL1208" s="17" t="s">
        <v>250</v>
      </c>
      <c r="BM1208" s="232" t="s">
        <v>1535</v>
      </c>
    </row>
    <row r="1209" s="2" customFormat="1">
      <c r="A1209" s="38"/>
      <c r="B1209" s="39"/>
      <c r="C1209" s="40"/>
      <c r="D1209" s="234" t="s">
        <v>159</v>
      </c>
      <c r="E1209" s="40"/>
      <c r="F1209" s="235" t="s">
        <v>1534</v>
      </c>
      <c r="G1209" s="40"/>
      <c r="H1209" s="40"/>
      <c r="I1209" s="236"/>
      <c r="J1209" s="40"/>
      <c r="K1209" s="40"/>
      <c r="L1209" s="44"/>
      <c r="M1209" s="237"/>
      <c r="N1209" s="238"/>
      <c r="O1209" s="92"/>
      <c r="P1209" s="92"/>
      <c r="Q1209" s="92"/>
      <c r="R1209" s="92"/>
      <c r="S1209" s="92"/>
      <c r="T1209" s="93"/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T1209" s="17" t="s">
        <v>159</v>
      </c>
      <c r="AU1209" s="17" t="s">
        <v>83</v>
      </c>
    </row>
    <row r="1210" s="2" customFormat="1" ht="16.5" customHeight="1">
      <c r="A1210" s="38"/>
      <c r="B1210" s="39"/>
      <c r="C1210" s="272" t="s">
        <v>1536</v>
      </c>
      <c r="D1210" s="272" t="s">
        <v>387</v>
      </c>
      <c r="E1210" s="273" t="s">
        <v>1537</v>
      </c>
      <c r="F1210" s="274" t="s">
        <v>1538</v>
      </c>
      <c r="G1210" s="275" t="s">
        <v>348</v>
      </c>
      <c r="H1210" s="276">
        <v>6</v>
      </c>
      <c r="I1210" s="277"/>
      <c r="J1210" s="278">
        <f>ROUND(I1210*H1210,2)</f>
        <v>0</v>
      </c>
      <c r="K1210" s="279"/>
      <c r="L1210" s="280"/>
      <c r="M1210" s="281" t="s">
        <v>1</v>
      </c>
      <c r="N1210" s="282" t="s">
        <v>40</v>
      </c>
      <c r="O1210" s="92"/>
      <c r="P1210" s="230">
        <f>O1210*H1210</f>
        <v>0</v>
      </c>
      <c r="Q1210" s="230">
        <v>0</v>
      </c>
      <c r="R1210" s="230">
        <f>Q1210*H1210</f>
        <v>0</v>
      </c>
      <c r="S1210" s="230">
        <v>0</v>
      </c>
      <c r="T1210" s="231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32" t="s">
        <v>340</v>
      </c>
      <c r="AT1210" s="232" t="s">
        <v>387</v>
      </c>
      <c r="AU1210" s="232" t="s">
        <v>83</v>
      </c>
      <c r="AY1210" s="17" t="s">
        <v>151</v>
      </c>
      <c r="BE1210" s="233">
        <f>IF(N1210="základní",J1210,0)</f>
        <v>0</v>
      </c>
      <c r="BF1210" s="233">
        <f>IF(N1210="snížená",J1210,0)</f>
        <v>0</v>
      </c>
      <c r="BG1210" s="233">
        <f>IF(N1210="zákl. přenesená",J1210,0)</f>
        <v>0</v>
      </c>
      <c r="BH1210" s="233">
        <f>IF(N1210="sníž. přenesená",J1210,0)</f>
        <v>0</v>
      </c>
      <c r="BI1210" s="233">
        <f>IF(N1210="nulová",J1210,0)</f>
        <v>0</v>
      </c>
      <c r="BJ1210" s="17" t="s">
        <v>157</v>
      </c>
      <c r="BK1210" s="233">
        <f>ROUND(I1210*H1210,2)</f>
        <v>0</v>
      </c>
      <c r="BL1210" s="17" t="s">
        <v>250</v>
      </c>
      <c r="BM1210" s="232" t="s">
        <v>1539</v>
      </c>
    </row>
    <row r="1211" s="2" customFormat="1">
      <c r="A1211" s="38"/>
      <c r="B1211" s="39"/>
      <c r="C1211" s="40"/>
      <c r="D1211" s="234" t="s">
        <v>159</v>
      </c>
      <c r="E1211" s="40"/>
      <c r="F1211" s="235" t="s">
        <v>1538</v>
      </c>
      <c r="G1211" s="40"/>
      <c r="H1211" s="40"/>
      <c r="I1211" s="236"/>
      <c r="J1211" s="40"/>
      <c r="K1211" s="40"/>
      <c r="L1211" s="44"/>
      <c r="M1211" s="237"/>
      <c r="N1211" s="238"/>
      <c r="O1211" s="92"/>
      <c r="P1211" s="92"/>
      <c r="Q1211" s="92"/>
      <c r="R1211" s="92"/>
      <c r="S1211" s="92"/>
      <c r="T1211" s="93"/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T1211" s="17" t="s">
        <v>159</v>
      </c>
      <c r="AU1211" s="17" t="s">
        <v>83</v>
      </c>
    </row>
    <row r="1212" s="2" customFormat="1" ht="24.15" customHeight="1">
      <c r="A1212" s="38"/>
      <c r="B1212" s="39"/>
      <c r="C1212" s="220" t="s">
        <v>1540</v>
      </c>
      <c r="D1212" s="220" t="s">
        <v>153</v>
      </c>
      <c r="E1212" s="221" t="s">
        <v>1541</v>
      </c>
      <c r="F1212" s="222" t="s">
        <v>1542</v>
      </c>
      <c r="G1212" s="223" t="s">
        <v>348</v>
      </c>
      <c r="H1212" s="224">
        <v>3</v>
      </c>
      <c r="I1212" s="225"/>
      <c r="J1212" s="226">
        <f>ROUND(I1212*H1212,2)</f>
        <v>0</v>
      </c>
      <c r="K1212" s="227"/>
      <c r="L1212" s="44"/>
      <c r="M1212" s="228" t="s">
        <v>1</v>
      </c>
      <c r="N1212" s="229" t="s">
        <v>40</v>
      </c>
      <c r="O1212" s="92"/>
      <c r="P1212" s="230">
        <f>O1212*H1212</f>
        <v>0</v>
      </c>
      <c r="Q1212" s="230">
        <v>0</v>
      </c>
      <c r="R1212" s="230">
        <f>Q1212*H1212</f>
        <v>0</v>
      </c>
      <c r="S1212" s="230">
        <v>0</v>
      </c>
      <c r="T1212" s="231">
        <f>S1212*H1212</f>
        <v>0</v>
      </c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R1212" s="232" t="s">
        <v>250</v>
      </c>
      <c r="AT1212" s="232" t="s">
        <v>153</v>
      </c>
      <c r="AU1212" s="232" t="s">
        <v>83</v>
      </c>
      <c r="AY1212" s="17" t="s">
        <v>151</v>
      </c>
      <c r="BE1212" s="233">
        <f>IF(N1212="základní",J1212,0)</f>
        <v>0</v>
      </c>
      <c r="BF1212" s="233">
        <f>IF(N1212="snížená",J1212,0)</f>
        <v>0</v>
      </c>
      <c r="BG1212" s="233">
        <f>IF(N1212="zákl. přenesená",J1212,0)</f>
        <v>0</v>
      </c>
      <c r="BH1212" s="233">
        <f>IF(N1212="sníž. přenesená",J1212,0)</f>
        <v>0</v>
      </c>
      <c r="BI1212" s="233">
        <f>IF(N1212="nulová",J1212,0)</f>
        <v>0</v>
      </c>
      <c r="BJ1212" s="17" t="s">
        <v>157</v>
      </c>
      <c r="BK1212" s="233">
        <f>ROUND(I1212*H1212,2)</f>
        <v>0</v>
      </c>
      <c r="BL1212" s="17" t="s">
        <v>250</v>
      </c>
      <c r="BM1212" s="232" t="s">
        <v>1543</v>
      </c>
    </row>
    <row r="1213" s="2" customFormat="1">
      <c r="A1213" s="38"/>
      <c r="B1213" s="39"/>
      <c r="C1213" s="40"/>
      <c r="D1213" s="234" t="s">
        <v>159</v>
      </c>
      <c r="E1213" s="40"/>
      <c r="F1213" s="235" t="s">
        <v>1542</v>
      </c>
      <c r="G1213" s="40"/>
      <c r="H1213" s="40"/>
      <c r="I1213" s="236"/>
      <c r="J1213" s="40"/>
      <c r="K1213" s="40"/>
      <c r="L1213" s="44"/>
      <c r="M1213" s="237"/>
      <c r="N1213" s="238"/>
      <c r="O1213" s="92"/>
      <c r="P1213" s="92"/>
      <c r="Q1213" s="92"/>
      <c r="R1213" s="92"/>
      <c r="S1213" s="92"/>
      <c r="T1213" s="93"/>
      <c r="U1213" s="38"/>
      <c r="V1213" s="38"/>
      <c r="W1213" s="38"/>
      <c r="X1213" s="38"/>
      <c r="Y1213" s="38"/>
      <c r="Z1213" s="38"/>
      <c r="AA1213" s="38"/>
      <c r="AB1213" s="38"/>
      <c r="AC1213" s="38"/>
      <c r="AD1213" s="38"/>
      <c r="AE1213" s="38"/>
      <c r="AT1213" s="17" t="s">
        <v>159</v>
      </c>
      <c r="AU1213" s="17" t="s">
        <v>83</v>
      </c>
    </row>
    <row r="1214" s="2" customFormat="1" ht="16.5" customHeight="1">
      <c r="A1214" s="38"/>
      <c r="B1214" s="39"/>
      <c r="C1214" s="272" t="s">
        <v>1544</v>
      </c>
      <c r="D1214" s="272" t="s">
        <v>387</v>
      </c>
      <c r="E1214" s="273" t="s">
        <v>1545</v>
      </c>
      <c r="F1214" s="274" t="s">
        <v>1546</v>
      </c>
      <c r="G1214" s="275" t="s">
        <v>348</v>
      </c>
      <c r="H1214" s="276">
        <v>3</v>
      </c>
      <c r="I1214" s="277"/>
      <c r="J1214" s="278">
        <f>ROUND(I1214*H1214,2)</f>
        <v>0</v>
      </c>
      <c r="K1214" s="279"/>
      <c r="L1214" s="280"/>
      <c r="M1214" s="281" t="s">
        <v>1</v>
      </c>
      <c r="N1214" s="282" t="s">
        <v>40</v>
      </c>
      <c r="O1214" s="92"/>
      <c r="P1214" s="230">
        <f>O1214*H1214</f>
        <v>0</v>
      </c>
      <c r="Q1214" s="230">
        <v>0</v>
      </c>
      <c r="R1214" s="230">
        <f>Q1214*H1214</f>
        <v>0</v>
      </c>
      <c r="S1214" s="230">
        <v>0</v>
      </c>
      <c r="T1214" s="231">
        <f>S1214*H1214</f>
        <v>0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232" t="s">
        <v>340</v>
      </c>
      <c r="AT1214" s="232" t="s">
        <v>387</v>
      </c>
      <c r="AU1214" s="232" t="s">
        <v>83</v>
      </c>
      <c r="AY1214" s="17" t="s">
        <v>151</v>
      </c>
      <c r="BE1214" s="233">
        <f>IF(N1214="základní",J1214,0)</f>
        <v>0</v>
      </c>
      <c r="BF1214" s="233">
        <f>IF(N1214="snížená",J1214,0)</f>
        <v>0</v>
      </c>
      <c r="BG1214" s="233">
        <f>IF(N1214="zákl. přenesená",J1214,0)</f>
        <v>0</v>
      </c>
      <c r="BH1214" s="233">
        <f>IF(N1214="sníž. přenesená",J1214,0)</f>
        <v>0</v>
      </c>
      <c r="BI1214" s="233">
        <f>IF(N1214="nulová",J1214,0)</f>
        <v>0</v>
      </c>
      <c r="BJ1214" s="17" t="s">
        <v>157</v>
      </c>
      <c r="BK1214" s="233">
        <f>ROUND(I1214*H1214,2)</f>
        <v>0</v>
      </c>
      <c r="BL1214" s="17" t="s">
        <v>250</v>
      </c>
      <c r="BM1214" s="232" t="s">
        <v>1547</v>
      </c>
    </row>
    <row r="1215" s="2" customFormat="1">
      <c r="A1215" s="38"/>
      <c r="B1215" s="39"/>
      <c r="C1215" s="40"/>
      <c r="D1215" s="234" t="s">
        <v>159</v>
      </c>
      <c r="E1215" s="40"/>
      <c r="F1215" s="235" t="s">
        <v>1546</v>
      </c>
      <c r="G1215" s="40"/>
      <c r="H1215" s="40"/>
      <c r="I1215" s="236"/>
      <c r="J1215" s="40"/>
      <c r="K1215" s="40"/>
      <c r="L1215" s="44"/>
      <c r="M1215" s="237"/>
      <c r="N1215" s="238"/>
      <c r="O1215" s="92"/>
      <c r="P1215" s="92"/>
      <c r="Q1215" s="92"/>
      <c r="R1215" s="92"/>
      <c r="S1215" s="92"/>
      <c r="T1215" s="93"/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T1215" s="17" t="s">
        <v>159</v>
      </c>
      <c r="AU1215" s="17" t="s">
        <v>83</v>
      </c>
    </row>
    <row r="1216" s="2" customFormat="1" ht="24.15" customHeight="1">
      <c r="A1216" s="38"/>
      <c r="B1216" s="39"/>
      <c r="C1216" s="220" t="s">
        <v>1548</v>
      </c>
      <c r="D1216" s="220" t="s">
        <v>153</v>
      </c>
      <c r="E1216" s="221" t="s">
        <v>1549</v>
      </c>
      <c r="F1216" s="222" t="s">
        <v>1550</v>
      </c>
      <c r="G1216" s="223" t="s">
        <v>348</v>
      </c>
      <c r="H1216" s="224">
        <v>1</v>
      </c>
      <c r="I1216" s="225"/>
      <c r="J1216" s="226">
        <f>ROUND(I1216*H1216,2)</f>
        <v>0</v>
      </c>
      <c r="K1216" s="227"/>
      <c r="L1216" s="44"/>
      <c r="M1216" s="228" t="s">
        <v>1</v>
      </c>
      <c r="N1216" s="229" t="s">
        <v>40</v>
      </c>
      <c r="O1216" s="92"/>
      <c r="P1216" s="230">
        <f>O1216*H1216</f>
        <v>0</v>
      </c>
      <c r="Q1216" s="230">
        <v>0</v>
      </c>
      <c r="R1216" s="230">
        <f>Q1216*H1216</f>
        <v>0</v>
      </c>
      <c r="S1216" s="230">
        <v>0</v>
      </c>
      <c r="T1216" s="231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32" t="s">
        <v>250</v>
      </c>
      <c r="AT1216" s="232" t="s">
        <v>153</v>
      </c>
      <c r="AU1216" s="232" t="s">
        <v>83</v>
      </c>
      <c r="AY1216" s="17" t="s">
        <v>151</v>
      </c>
      <c r="BE1216" s="233">
        <f>IF(N1216="základní",J1216,0)</f>
        <v>0</v>
      </c>
      <c r="BF1216" s="233">
        <f>IF(N1216="snížená",J1216,0)</f>
        <v>0</v>
      </c>
      <c r="BG1216" s="233">
        <f>IF(N1216="zákl. přenesená",J1216,0)</f>
        <v>0</v>
      </c>
      <c r="BH1216" s="233">
        <f>IF(N1216="sníž. přenesená",J1216,0)</f>
        <v>0</v>
      </c>
      <c r="BI1216" s="233">
        <f>IF(N1216="nulová",J1216,0)</f>
        <v>0</v>
      </c>
      <c r="BJ1216" s="17" t="s">
        <v>157</v>
      </c>
      <c r="BK1216" s="233">
        <f>ROUND(I1216*H1216,2)</f>
        <v>0</v>
      </c>
      <c r="BL1216" s="17" t="s">
        <v>250</v>
      </c>
      <c r="BM1216" s="232" t="s">
        <v>1551</v>
      </c>
    </row>
    <row r="1217" s="2" customFormat="1">
      <c r="A1217" s="38"/>
      <c r="B1217" s="39"/>
      <c r="C1217" s="40"/>
      <c r="D1217" s="234" t="s">
        <v>159</v>
      </c>
      <c r="E1217" s="40"/>
      <c r="F1217" s="235" t="s">
        <v>1550</v>
      </c>
      <c r="G1217" s="40"/>
      <c r="H1217" s="40"/>
      <c r="I1217" s="236"/>
      <c r="J1217" s="40"/>
      <c r="K1217" s="40"/>
      <c r="L1217" s="44"/>
      <c r="M1217" s="237"/>
      <c r="N1217" s="238"/>
      <c r="O1217" s="92"/>
      <c r="P1217" s="92"/>
      <c r="Q1217" s="92"/>
      <c r="R1217" s="92"/>
      <c r="S1217" s="92"/>
      <c r="T1217" s="93"/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T1217" s="17" t="s">
        <v>159</v>
      </c>
      <c r="AU1217" s="17" t="s">
        <v>83</v>
      </c>
    </row>
    <row r="1218" s="2" customFormat="1" ht="16.5" customHeight="1">
      <c r="A1218" s="38"/>
      <c r="B1218" s="39"/>
      <c r="C1218" s="272" t="s">
        <v>1552</v>
      </c>
      <c r="D1218" s="272" t="s">
        <v>387</v>
      </c>
      <c r="E1218" s="273" t="s">
        <v>1553</v>
      </c>
      <c r="F1218" s="274" t="s">
        <v>1554</v>
      </c>
      <c r="G1218" s="275" t="s">
        <v>348</v>
      </c>
      <c r="H1218" s="276">
        <v>1</v>
      </c>
      <c r="I1218" s="277"/>
      <c r="J1218" s="278">
        <f>ROUND(I1218*H1218,2)</f>
        <v>0</v>
      </c>
      <c r="K1218" s="279"/>
      <c r="L1218" s="280"/>
      <c r="M1218" s="281" t="s">
        <v>1</v>
      </c>
      <c r="N1218" s="282" t="s">
        <v>40</v>
      </c>
      <c r="O1218" s="92"/>
      <c r="P1218" s="230">
        <f>O1218*H1218</f>
        <v>0</v>
      </c>
      <c r="Q1218" s="230">
        <v>0</v>
      </c>
      <c r="R1218" s="230">
        <f>Q1218*H1218</f>
        <v>0</v>
      </c>
      <c r="S1218" s="230">
        <v>0</v>
      </c>
      <c r="T1218" s="231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32" t="s">
        <v>340</v>
      </c>
      <c r="AT1218" s="232" t="s">
        <v>387</v>
      </c>
      <c r="AU1218" s="232" t="s">
        <v>83</v>
      </c>
      <c r="AY1218" s="17" t="s">
        <v>151</v>
      </c>
      <c r="BE1218" s="233">
        <f>IF(N1218="základní",J1218,0)</f>
        <v>0</v>
      </c>
      <c r="BF1218" s="233">
        <f>IF(N1218="snížená",J1218,0)</f>
        <v>0</v>
      </c>
      <c r="BG1218" s="233">
        <f>IF(N1218="zákl. přenesená",J1218,0)</f>
        <v>0</v>
      </c>
      <c r="BH1218" s="233">
        <f>IF(N1218="sníž. přenesená",J1218,0)</f>
        <v>0</v>
      </c>
      <c r="BI1218" s="233">
        <f>IF(N1218="nulová",J1218,0)</f>
        <v>0</v>
      </c>
      <c r="BJ1218" s="17" t="s">
        <v>157</v>
      </c>
      <c r="BK1218" s="233">
        <f>ROUND(I1218*H1218,2)</f>
        <v>0</v>
      </c>
      <c r="BL1218" s="17" t="s">
        <v>250</v>
      </c>
      <c r="BM1218" s="232" t="s">
        <v>1555</v>
      </c>
    </row>
    <row r="1219" s="2" customFormat="1">
      <c r="A1219" s="38"/>
      <c r="B1219" s="39"/>
      <c r="C1219" s="40"/>
      <c r="D1219" s="234" t="s">
        <v>159</v>
      </c>
      <c r="E1219" s="40"/>
      <c r="F1219" s="235" t="s">
        <v>1554</v>
      </c>
      <c r="G1219" s="40"/>
      <c r="H1219" s="40"/>
      <c r="I1219" s="236"/>
      <c r="J1219" s="40"/>
      <c r="K1219" s="40"/>
      <c r="L1219" s="44"/>
      <c r="M1219" s="237"/>
      <c r="N1219" s="238"/>
      <c r="O1219" s="92"/>
      <c r="P1219" s="92"/>
      <c r="Q1219" s="92"/>
      <c r="R1219" s="92"/>
      <c r="S1219" s="92"/>
      <c r="T1219" s="93"/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T1219" s="17" t="s">
        <v>159</v>
      </c>
      <c r="AU1219" s="17" t="s">
        <v>83</v>
      </c>
    </row>
    <row r="1220" s="2" customFormat="1" ht="24.15" customHeight="1">
      <c r="A1220" s="38"/>
      <c r="B1220" s="39"/>
      <c r="C1220" s="220" t="s">
        <v>1556</v>
      </c>
      <c r="D1220" s="220" t="s">
        <v>153</v>
      </c>
      <c r="E1220" s="221" t="s">
        <v>1557</v>
      </c>
      <c r="F1220" s="222" t="s">
        <v>1558</v>
      </c>
      <c r="G1220" s="223" t="s">
        <v>348</v>
      </c>
      <c r="H1220" s="224">
        <v>1</v>
      </c>
      <c r="I1220" s="225"/>
      <c r="J1220" s="226">
        <f>ROUND(I1220*H1220,2)</f>
        <v>0</v>
      </c>
      <c r="K1220" s="227"/>
      <c r="L1220" s="44"/>
      <c r="M1220" s="228" t="s">
        <v>1</v>
      </c>
      <c r="N1220" s="229" t="s">
        <v>40</v>
      </c>
      <c r="O1220" s="92"/>
      <c r="P1220" s="230">
        <f>O1220*H1220</f>
        <v>0</v>
      </c>
      <c r="Q1220" s="230">
        <v>0</v>
      </c>
      <c r="R1220" s="230">
        <f>Q1220*H1220</f>
        <v>0</v>
      </c>
      <c r="S1220" s="230">
        <v>0</v>
      </c>
      <c r="T1220" s="231">
        <f>S1220*H1220</f>
        <v>0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32" t="s">
        <v>250</v>
      </c>
      <c r="AT1220" s="232" t="s">
        <v>153</v>
      </c>
      <c r="AU1220" s="232" t="s">
        <v>83</v>
      </c>
      <c r="AY1220" s="17" t="s">
        <v>151</v>
      </c>
      <c r="BE1220" s="233">
        <f>IF(N1220="základní",J1220,0)</f>
        <v>0</v>
      </c>
      <c r="BF1220" s="233">
        <f>IF(N1220="snížená",J1220,0)</f>
        <v>0</v>
      </c>
      <c r="BG1220" s="233">
        <f>IF(N1220="zákl. přenesená",J1220,0)</f>
        <v>0</v>
      </c>
      <c r="BH1220" s="233">
        <f>IF(N1220="sníž. přenesená",J1220,0)</f>
        <v>0</v>
      </c>
      <c r="BI1220" s="233">
        <f>IF(N1220="nulová",J1220,0)</f>
        <v>0</v>
      </c>
      <c r="BJ1220" s="17" t="s">
        <v>157</v>
      </c>
      <c r="BK1220" s="233">
        <f>ROUND(I1220*H1220,2)</f>
        <v>0</v>
      </c>
      <c r="BL1220" s="17" t="s">
        <v>250</v>
      </c>
      <c r="BM1220" s="232" t="s">
        <v>1559</v>
      </c>
    </row>
    <row r="1221" s="2" customFormat="1">
      <c r="A1221" s="38"/>
      <c r="B1221" s="39"/>
      <c r="C1221" s="40"/>
      <c r="D1221" s="234" t="s">
        <v>159</v>
      </c>
      <c r="E1221" s="40"/>
      <c r="F1221" s="235" t="s">
        <v>1558</v>
      </c>
      <c r="G1221" s="40"/>
      <c r="H1221" s="40"/>
      <c r="I1221" s="236"/>
      <c r="J1221" s="40"/>
      <c r="K1221" s="40"/>
      <c r="L1221" s="44"/>
      <c r="M1221" s="237"/>
      <c r="N1221" s="238"/>
      <c r="O1221" s="92"/>
      <c r="P1221" s="92"/>
      <c r="Q1221" s="92"/>
      <c r="R1221" s="92"/>
      <c r="S1221" s="92"/>
      <c r="T1221" s="93"/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  <c r="AE1221" s="38"/>
      <c r="AT1221" s="17" t="s">
        <v>159</v>
      </c>
      <c r="AU1221" s="17" t="s">
        <v>83</v>
      </c>
    </row>
    <row r="1222" s="2" customFormat="1" ht="16.5" customHeight="1">
      <c r="A1222" s="38"/>
      <c r="B1222" s="39"/>
      <c r="C1222" s="272" t="s">
        <v>1560</v>
      </c>
      <c r="D1222" s="272" t="s">
        <v>387</v>
      </c>
      <c r="E1222" s="273" t="s">
        <v>1561</v>
      </c>
      <c r="F1222" s="274" t="s">
        <v>1562</v>
      </c>
      <c r="G1222" s="275" t="s">
        <v>348</v>
      </c>
      <c r="H1222" s="276">
        <v>1</v>
      </c>
      <c r="I1222" s="277"/>
      <c r="J1222" s="278">
        <f>ROUND(I1222*H1222,2)</f>
        <v>0</v>
      </c>
      <c r="K1222" s="279"/>
      <c r="L1222" s="280"/>
      <c r="M1222" s="281" t="s">
        <v>1</v>
      </c>
      <c r="N1222" s="282" t="s">
        <v>40</v>
      </c>
      <c r="O1222" s="92"/>
      <c r="P1222" s="230">
        <f>O1222*H1222</f>
        <v>0</v>
      </c>
      <c r="Q1222" s="230">
        <v>0</v>
      </c>
      <c r="R1222" s="230">
        <f>Q1222*H1222</f>
        <v>0</v>
      </c>
      <c r="S1222" s="230">
        <v>0</v>
      </c>
      <c r="T1222" s="231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32" t="s">
        <v>340</v>
      </c>
      <c r="AT1222" s="232" t="s">
        <v>387</v>
      </c>
      <c r="AU1222" s="232" t="s">
        <v>83</v>
      </c>
      <c r="AY1222" s="17" t="s">
        <v>151</v>
      </c>
      <c r="BE1222" s="233">
        <f>IF(N1222="základní",J1222,0)</f>
        <v>0</v>
      </c>
      <c r="BF1222" s="233">
        <f>IF(N1222="snížená",J1222,0)</f>
        <v>0</v>
      </c>
      <c r="BG1222" s="233">
        <f>IF(N1222="zákl. přenesená",J1222,0)</f>
        <v>0</v>
      </c>
      <c r="BH1222" s="233">
        <f>IF(N1222="sníž. přenesená",J1222,0)</f>
        <v>0</v>
      </c>
      <c r="BI1222" s="233">
        <f>IF(N1222="nulová",J1222,0)</f>
        <v>0</v>
      </c>
      <c r="BJ1222" s="17" t="s">
        <v>157</v>
      </c>
      <c r="BK1222" s="233">
        <f>ROUND(I1222*H1222,2)</f>
        <v>0</v>
      </c>
      <c r="BL1222" s="17" t="s">
        <v>250</v>
      </c>
      <c r="BM1222" s="232" t="s">
        <v>1563</v>
      </c>
    </row>
    <row r="1223" s="2" customFormat="1">
      <c r="A1223" s="38"/>
      <c r="B1223" s="39"/>
      <c r="C1223" s="40"/>
      <c r="D1223" s="234" t="s">
        <v>159</v>
      </c>
      <c r="E1223" s="40"/>
      <c r="F1223" s="235" t="s">
        <v>1562</v>
      </c>
      <c r="G1223" s="40"/>
      <c r="H1223" s="40"/>
      <c r="I1223" s="236"/>
      <c r="J1223" s="40"/>
      <c r="K1223" s="40"/>
      <c r="L1223" s="44"/>
      <c r="M1223" s="237"/>
      <c r="N1223" s="238"/>
      <c r="O1223" s="92"/>
      <c r="P1223" s="92"/>
      <c r="Q1223" s="92"/>
      <c r="R1223" s="92"/>
      <c r="S1223" s="92"/>
      <c r="T1223" s="93"/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T1223" s="17" t="s">
        <v>159</v>
      </c>
      <c r="AU1223" s="17" t="s">
        <v>83</v>
      </c>
    </row>
    <row r="1224" s="2" customFormat="1" ht="24.15" customHeight="1">
      <c r="A1224" s="38"/>
      <c r="B1224" s="39"/>
      <c r="C1224" s="220" t="s">
        <v>1564</v>
      </c>
      <c r="D1224" s="220" t="s">
        <v>153</v>
      </c>
      <c r="E1224" s="221" t="s">
        <v>1565</v>
      </c>
      <c r="F1224" s="222" t="s">
        <v>1566</v>
      </c>
      <c r="G1224" s="223" t="s">
        <v>348</v>
      </c>
      <c r="H1224" s="224">
        <v>3</v>
      </c>
      <c r="I1224" s="225"/>
      <c r="J1224" s="226">
        <f>ROUND(I1224*H1224,2)</f>
        <v>0</v>
      </c>
      <c r="K1224" s="227"/>
      <c r="L1224" s="44"/>
      <c r="M1224" s="228" t="s">
        <v>1</v>
      </c>
      <c r="N1224" s="229" t="s">
        <v>40</v>
      </c>
      <c r="O1224" s="92"/>
      <c r="P1224" s="230">
        <f>O1224*H1224</f>
        <v>0</v>
      </c>
      <c r="Q1224" s="230">
        <v>0</v>
      </c>
      <c r="R1224" s="230">
        <f>Q1224*H1224</f>
        <v>0</v>
      </c>
      <c r="S1224" s="230">
        <v>0</v>
      </c>
      <c r="T1224" s="231">
        <f>S1224*H1224</f>
        <v>0</v>
      </c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  <c r="AE1224" s="38"/>
      <c r="AR1224" s="232" t="s">
        <v>250</v>
      </c>
      <c r="AT1224" s="232" t="s">
        <v>153</v>
      </c>
      <c r="AU1224" s="232" t="s">
        <v>83</v>
      </c>
      <c r="AY1224" s="17" t="s">
        <v>151</v>
      </c>
      <c r="BE1224" s="233">
        <f>IF(N1224="základní",J1224,0)</f>
        <v>0</v>
      </c>
      <c r="BF1224" s="233">
        <f>IF(N1224="snížená",J1224,0)</f>
        <v>0</v>
      </c>
      <c r="BG1224" s="233">
        <f>IF(N1224="zákl. přenesená",J1224,0)</f>
        <v>0</v>
      </c>
      <c r="BH1224" s="233">
        <f>IF(N1224="sníž. přenesená",J1224,0)</f>
        <v>0</v>
      </c>
      <c r="BI1224" s="233">
        <f>IF(N1224="nulová",J1224,0)</f>
        <v>0</v>
      </c>
      <c r="BJ1224" s="17" t="s">
        <v>157</v>
      </c>
      <c r="BK1224" s="233">
        <f>ROUND(I1224*H1224,2)</f>
        <v>0</v>
      </c>
      <c r="BL1224" s="17" t="s">
        <v>250</v>
      </c>
      <c r="BM1224" s="232" t="s">
        <v>1567</v>
      </c>
    </row>
    <row r="1225" s="2" customFormat="1">
      <c r="A1225" s="38"/>
      <c r="B1225" s="39"/>
      <c r="C1225" s="40"/>
      <c r="D1225" s="234" t="s">
        <v>159</v>
      </c>
      <c r="E1225" s="40"/>
      <c r="F1225" s="235" t="s">
        <v>1566</v>
      </c>
      <c r="G1225" s="40"/>
      <c r="H1225" s="40"/>
      <c r="I1225" s="236"/>
      <c r="J1225" s="40"/>
      <c r="K1225" s="40"/>
      <c r="L1225" s="44"/>
      <c r="M1225" s="237"/>
      <c r="N1225" s="238"/>
      <c r="O1225" s="92"/>
      <c r="P1225" s="92"/>
      <c r="Q1225" s="92"/>
      <c r="R1225" s="92"/>
      <c r="S1225" s="92"/>
      <c r="T1225" s="93"/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T1225" s="17" t="s">
        <v>159</v>
      </c>
      <c r="AU1225" s="17" t="s">
        <v>83</v>
      </c>
    </row>
    <row r="1226" s="15" customFormat="1">
      <c r="A1226" s="15"/>
      <c r="B1226" s="261"/>
      <c r="C1226" s="262"/>
      <c r="D1226" s="234" t="s">
        <v>160</v>
      </c>
      <c r="E1226" s="263" t="s">
        <v>1</v>
      </c>
      <c r="F1226" s="264" t="s">
        <v>1487</v>
      </c>
      <c r="G1226" s="262"/>
      <c r="H1226" s="263" t="s">
        <v>1</v>
      </c>
      <c r="I1226" s="265"/>
      <c r="J1226" s="262"/>
      <c r="K1226" s="262"/>
      <c r="L1226" s="266"/>
      <c r="M1226" s="267"/>
      <c r="N1226" s="268"/>
      <c r="O1226" s="268"/>
      <c r="P1226" s="268"/>
      <c r="Q1226" s="268"/>
      <c r="R1226" s="268"/>
      <c r="S1226" s="268"/>
      <c r="T1226" s="269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70" t="s">
        <v>160</v>
      </c>
      <c r="AU1226" s="270" t="s">
        <v>83</v>
      </c>
      <c r="AV1226" s="15" t="s">
        <v>81</v>
      </c>
      <c r="AW1226" s="15" t="s">
        <v>30</v>
      </c>
      <c r="AX1226" s="15" t="s">
        <v>73</v>
      </c>
      <c r="AY1226" s="270" t="s">
        <v>151</v>
      </c>
    </row>
    <row r="1227" s="13" customFormat="1">
      <c r="A1227" s="13"/>
      <c r="B1227" s="239"/>
      <c r="C1227" s="240"/>
      <c r="D1227" s="234" t="s">
        <v>160</v>
      </c>
      <c r="E1227" s="241" t="s">
        <v>1</v>
      </c>
      <c r="F1227" s="242" t="s">
        <v>167</v>
      </c>
      <c r="G1227" s="240"/>
      <c r="H1227" s="243">
        <v>3</v>
      </c>
      <c r="I1227" s="244"/>
      <c r="J1227" s="240"/>
      <c r="K1227" s="240"/>
      <c r="L1227" s="245"/>
      <c r="M1227" s="246"/>
      <c r="N1227" s="247"/>
      <c r="O1227" s="247"/>
      <c r="P1227" s="247"/>
      <c r="Q1227" s="247"/>
      <c r="R1227" s="247"/>
      <c r="S1227" s="247"/>
      <c r="T1227" s="24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9" t="s">
        <v>160</v>
      </c>
      <c r="AU1227" s="249" t="s">
        <v>83</v>
      </c>
      <c r="AV1227" s="13" t="s">
        <v>83</v>
      </c>
      <c r="AW1227" s="13" t="s">
        <v>30</v>
      </c>
      <c r="AX1227" s="13" t="s">
        <v>73</v>
      </c>
      <c r="AY1227" s="249" t="s">
        <v>151</v>
      </c>
    </row>
    <row r="1228" s="14" customFormat="1">
      <c r="A1228" s="14"/>
      <c r="B1228" s="250"/>
      <c r="C1228" s="251"/>
      <c r="D1228" s="234" t="s">
        <v>160</v>
      </c>
      <c r="E1228" s="252" t="s">
        <v>1</v>
      </c>
      <c r="F1228" s="253" t="s">
        <v>162</v>
      </c>
      <c r="G1228" s="251"/>
      <c r="H1228" s="254">
        <v>3</v>
      </c>
      <c r="I1228" s="255"/>
      <c r="J1228" s="251"/>
      <c r="K1228" s="251"/>
      <c r="L1228" s="256"/>
      <c r="M1228" s="257"/>
      <c r="N1228" s="258"/>
      <c r="O1228" s="258"/>
      <c r="P1228" s="258"/>
      <c r="Q1228" s="258"/>
      <c r="R1228" s="258"/>
      <c r="S1228" s="258"/>
      <c r="T1228" s="25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60" t="s">
        <v>160</v>
      </c>
      <c r="AU1228" s="260" t="s">
        <v>83</v>
      </c>
      <c r="AV1228" s="14" t="s">
        <v>157</v>
      </c>
      <c r="AW1228" s="14" t="s">
        <v>30</v>
      </c>
      <c r="AX1228" s="14" t="s">
        <v>81</v>
      </c>
      <c r="AY1228" s="260" t="s">
        <v>151</v>
      </c>
    </row>
    <row r="1229" s="2" customFormat="1" ht="16.5" customHeight="1">
      <c r="A1229" s="38"/>
      <c r="B1229" s="39"/>
      <c r="C1229" s="272" t="s">
        <v>1568</v>
      </c>
      <c r="D1229" s="272" t="s">
        <v>387</v>
      </c>
      <c r="E1229" s="273" t="s">
        <v>1569</v>
      </c>
      <c r="F1229" s="274" t="s">
        <v>1570</v>
      </c>
      <c r="G1229" s="275" t="s">
        <v>348</v>
      </c>
      <c r="H1229" s="276">
        <v>3</v>
      </c>
      <c r="I1229" s="277"/>
      <c r="J1229" s="278">
        <f>ROUND(I1229*H1229,2)</f>
        <v>0</v>
      </c>
      <c r="K1229" s="279"/>
      <c r="L1229" s="280"/>
      <c r="M1229" s="281" t="s">
        <v>1</v>
      </c>
      <c r="N1229" s="282" t="s">
        <v>40</v>
      </c>
      <c r="O1229" s="92"/>
      <c r="P1229" s="230">
        <f>O1229*H1229</f>
        <v>0</v>
      </c>
      <c r="Q1229" s="230">
        <v>0</v>
      </c>
      <c r="R1229" s="230">
        <f>Q1229*H1229</f>
        <v>0</v>
      </c>
      <c r="S1229" s="230">
        <v>0</v>
      </c>
      <c r="T1229" s="231">
        <f>S1229*H1229</f>
        <v>0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32" t="s">
        <v>340</v>
      </c>
      <c r="AT1229" s="232" t="s">
        <v>387</v>
      </c>
      <c r="AU1229" s="232" t="s">
        <v>83</v>
      </c>
      <c r="AY1229" s="17" t="s">
        <v>151</v>
      </c>
      <c r="BE1229" s="233">
        <f>IF(N1229="základní",J1229,0)</f>
        <v>0</v>
      </c>
      <c r="BF1229" s="233">
        <f>IF(N1229="snížená",J1229,0)</f>
        <v>0</v>
      </c>
      <c r="BG1229" s="233">
        <f>IF(N1229="zákl. přenesená",J1229,0)</f>
        <v>0</v>
      </c>
      <c r="BH1229" s="233">
        <f>IF(N1229="sníž. přenesená",J1229,0)</f>
        <v>0</v>
      </c>
      <c r="BI1229" s="233">
        <f>IF(N1229="nulová",J1229,0)</f>
        <v>0</v>
      </c>
      <c r="BJ1229" s="17" t="s">
        <v>157</v>
      </c>
      <c r="BK1229" s="233">
        <f>ROUND(I1229*H1229,2)</f>
        <v>0</v>
      </c>
      <c r="BL1229" s="17" t="s">
        <v>250</v>
      </c>
      <c r="BM1229" s="232" t="s">
        <v>1571</v>
      </c>
    </row>
    <row r="1230" s="2" customFormat="1">
      <c r="A1230" s="38"/>
      <c r="B1230" s="39"/>
      <c r="C1230" s="40"/>
      <c r="D1230" s="234" t="s">
        <v>159</v>
      </c>
      <c r="E1230" s="40"/>
      <c r="F1230" s="235" t="s">
        <v>1570</v>
      </c>
      <c r="G1230" s="40"/>
      <c r="H1230" s="40"/>
      <c r="I1230" s="236"/>
      <c r="J1230" s="40"/>
      <c r="K1230" s="40"/>
      <c r="L1230" s="44"/>
      <c r="M1230" s="237"/>
      <c r="N1230" s="238"/>
      <c r="O1230" s="92"/>
      <c r="P1230" s="92"/>
      <c r="Q1230" s="92"/>
      <c r="R1230" s="92"/>
      <c r="S1230" s="92"/>
      <c r="T1230" s="93"/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T1230" s="17" t="s">
        <v>159</v>
      </c>
      <c r="AU1230" s="17" t="s">
        <v>83</v>
      </c>
    </row>
    <row r="1231" s="2" customFormat="1" ht="21.75" customHeight="1">
      <c r="A1231" s="38"/>
      <c r="B1231" s="39"/>
      <c r="C1231" s="220" t="s">
        <v>1572</v>
      </c>
      <c r="D1231" s="220" t="s">
        <v>153</v>
      </c>
      <c r="E1231" s="221" t="s">
        <v>1573</v>
      </c>
      <c r="F1231" s="222" t="s">
        <v>1574</v>
      </c>
      <c r="G1231" s="223" t="s">
        <v>348</v>
      </c>
      <c r="H1231" s="224">
        <v>6</v>
      </c>
      <c r="I1231" s="225"/>
      <c r="J1231" s="226">
        <f>ROUND(I1231*H1231,2)</f>
        <v>0</v>
      </c>
      <c r="K1231" s="227"/>
      <c r="L1231" s="44"/>
      <c r="M1231" s="228" t="s">
        <v>1</v>
      </c>
      <c r="N1231" s="229" t="s">
        <v>40</v>
      </c>
      <c r="O1231" s="92"/>
      <c r="P1231" s="230">
        <f>O1231*H1231</f>
        <v>0</v>
      </c>
      <c r="Q1231" s="230">
        <v>0</v>
      </c>
      <c r="R1231" s="230">
        <f>Q1231*H1231</f>
        <v>0</v>
      </c>
      <c r="S1231" s="230">
        <v>0</v>
      </c>
      <c r="T1231" s="231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32" t="s">
        <v>250</v>
      </c>
      <c r="AT1231" s="232" t="s">
        <v>153</v>
      </c>
      <c r="AU1231" s="232" t="s">
        <v>83</v>
      </c>
      <c r="AY1231" s="17" t="s">
        <v>151</v>
      </c>
      <c r="BE1231" s="233">
        <f>IF(N1231="základní",J1231,0)</f>
        <v>0</v>
      </c>
      <c r="BF1231" s="233">
        <f>IF(N1231="snížená",J1231,0)</f>
        <v>0</v>
      </c>
      <c r="BG1231" s="233">
        <f>IF(N1231="zákl. přenesená",J1231,0)</f>
        <v>0</v>
      </c>
      <c r="BH1231" s="233">
        <f>IF(N1231="sníž. přenesená",J1231,0)</f>
        <v>0</v>
      </c>
      <c r="BI1231" s="233">
        <f>IF(N1231="nulová",J1231,0)</f>
        <v>0</v>
      </c>
      <c r="BJ1231" s="17" t="s">
        <v>157</v>
      </c>
      <c r="BK1231" s="233">
        <f>ROUND(I1231*H1231,2)</f>
        <v>0</v>
      </c>
      <c r="BL1231" s="17" t="s">
        <v>250</v>
      </c>
      <c r="BM1231" s="232" t="s">
        <v>1575</v>
      </c>
    </row>
    <row r="1232" s="2" customFormat="1">
      <c r="A1232" s="38"/>
      <c r="B1232" s="39"/>
      <c r="C1232" s="40"/>
      <c r="D1232" s="234" t="s">
        <v>159</v>
      </c>
      <c r="E1232" s="40"/>
      <c r="F1232" s="235" t="s">
        <v>1574</v>
      </c>
      <c r="G1232" s="40"/>
      <c r="H1232" s="40"/>
      <c r="I1232" s="236"/>
      <c r="J1232" s="40"/>
      <c r="K1232" s="40"/>
      <c r="L1232" s="44"/>
      <c r="M1232" s="237"/>
      <c r="N1232" s="238"/>
      <c r="O1232" s="92"/>
      <c r="P1232" s="92"/>
      <c r="Q1232" s="92"/>
      <c r="R1232" s="92"/>
      <c r="S1232" s="92"/>
      <c r="T1232" s="93"/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T1232" s="17" t="s">
        <v>159</v>
      </c>
      <c r="AU1232" s="17" t="s">
        <v>83</v>
      </c>
    </row>
    <row r="1233" s="2" customFormat="1" ht="16.5" customHeight="1">
      <c r="A1233" s="38"/>
      <c r="B1233" s="39"/>
      <c r="C1233" s="272" t="s">
        <v>1576</v>
      </c>
      <c r="D1233" s="272" t="s">
        <v>387</v>
      </c>
      <c r="E1233" s="273" t="s">
        <v>1577</v>
      </c>
      <c r="F1233" s="274" t="s">
        <v>1578</v>
      </c>
      <c r="G1233" s="275" t="s">
        <v>348</v>
      </c>
      <c r="H1233" s="276">
        <v>4</v>
      </c>
      <c r="I1233" s="277"/>
      <c r="J1233" s="278">
        <f>ROUND(I1233*H1233,2)</f>
        <v>0</v>
      </c>
      <c r="K1233" s="279"/>
      <c r="L1233" s="280"/>
      <c r="M1233" s="281" t="s">
        <v>1</v>
      </c>
      <c r="N1233" s="282" t="s">
        <v>40</v>
      </c>
      <c r="O1233" s="92"/>
      <c r="P1233" s="230">
        <f>O1233*H1233</f>
        <v>0</v>
      </c>
      <c r="Q1233" s="230">
        <v>0</v>
      </c>
      <c r="R1233" s="230">
        <f>Q1233*H1233</f>
        <v>0</v>
      </c>
      <c r="S1233" s="230">
        <v>0</v>
      </c>
      <c r="T1233" s="231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32" t="s">
        <v>340</v>
      </c>
      <c r="AT1233" s="232" t="s">
        <v>387</v>
      </c>
      <c r="AU1233" s="232" t="s">
        <v>83</v>
      </c>
      <c r="AY1233" s="17" t="s">
        <v>151</v>
      </c>
      <c r="BE1233" s="233">
        <f>IF(N1233="základní",J1233,0)</f>
        <v>0</v>
      </c>
      <c r="BF1233" s="233">
        <f>IF(N1233="snížená",J1233,0)</f>
        <v>0</v>
      </c>
      <c r="BG1233" s="233">
        <f>IF(N1233="zákl. přenesená",J1233,0)</f>
        <v>0</v>
      </c>
      <c r="BH1233" s="233">
        <f>IF(N1233="sníž. přenesená",J1233,0)</f>
        <v>0</v>
      </c>
      <c r="BI1233" s="233">
        <f>IF(N1233="nulová",J1233,0)</f>
        <v>0</v>
      </c>
      <c r="BJ1233" s="17" t="s">
        <v>157</v>
      </c>
      <c r="BK1233" s="233">
        <f>ROUND(I1233*H1233,2)</f>
        <v>0</v>
      </c>
      <c r="BL1233" s="17" t="s">
        <v>250</v>
      </c>
      <c r="BM1233" s="232" t="s">
        <v>1579</v>
      </c>
    </row>
    <row r="1234" s="2" customFormat="1">
      <c r="A1234" s="38"/>
      <c r="B1234" s="39"/>
      <c r="C1234" s="40"/>
      <c r="D1234" s="234" t="s">
        <v>159</v>
      </c>
      <c r="E1234" s="40"/>
      <c r="F1234" s="235" t="s">
        <v>1578</v>
      </c>
      <c r="G1234" s="40"/>
      <c r="H1234" s="40"/>
      <c r="I1234" s="236"/>
      <c r="J1234" s="40"/>
      <c r="K1234" s="40"/>
      <c r="L1234" s="44"/>
      <c r="M1234" s="237"/>
      <c r="N1234" s="238"/>
      <c r="O1234" s="92"/>
      <c r="P1234" s="92"/>
      <c r="Q1234" s="92"/>
      <c r="R1234" s="92"/>
      <c r="S1234" s="92"/>
      <c r="T1234" s="93"/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T1234" s="17" t="s">
        <v>159</v>
      </c>
      <c r="AU1234" s="17" t="s">
        <v>83</v>
      </c>
    </row>
    <row r="1235" s="2" customFormat="1" ht="16.5" customHeight="1">
      <c r="A1235" s="38"/>
      <c r="B1235" s="39"/>
      <c r="C1235" s="272" t="s">
        <v>1580</v>
      </c>
      <c r="D1235" s="272" t="s">
        <v>387</v>
      </c>
      <c r="E1235" s="273" t="s">
        <v>1581</v>
      </c>
      <c r="F1235" s="274" t="s">
        <v>1582</v>
      </c>
      <c r="G1235" s="275" t="s">
        <v>348</v>
      </c>
      <c r="H1235" s="276">
        <v>1</v>
      </c>
      <c r="I1235" s="277"/>
      <c r="J1235" s="278">
        <f>ROUND(I1235*H1235,2)</f>
        <v>0</v>
      </c>
      <c r="K1235" s="279"/>
      <c r="L1235" s="280"/>
      <c r="M1235" s="281" t="s">
        <v>1</v>
      </c>
      <c r="N1235" s="282" t="s">
        <v>40</v>
      </c>
      <c r="O1235" s="92"/>
      <c r="P1235" s="230">
        <f>O1235*H1235</f>
        <v>0</v>
      </c>
      <c r="Q1235" s="230">
        <v>0</v>
      </c>
      <c r="R1235" s="230">
        <f>Q1235*H1235</f>
        <v>0</v>
      </c>
      <c r="S1235" s="230">
        <v>0</v>
      </c>
      <c r="T1235" s="231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32" t="s">
        <v>340</v>
      </c>
      <c r="AT1235" s="232" t="s">
        <v>387</v>
      </c>
      <c r="AU1235" s="232" t="s">
        <v>83</v>
      </c>
      <c r="AY1235" s="17" t="s">
        <v>151</v>
      </c>
      <c r="BE1235" s="233">
        <f>IF(N1235="základní",J1235,0)</f>
        <v>0</v>
      </c>
      <c r="BF1235" s="233">
        <f>IF(N1235="snížená",J1235,0)</f>
        <v>0</v>
      </c>
      <c r="BG1235" s="233">
        <f>IF(N1235="zákl. přenesená",J1235,0)</f>
        <v>0</v>
      </c>
      <c r="BH1235" s="233">
        <f>IF(N1235="sníž. přenesená",J1235,0)</f>
        <v>0</v>
      </c>
      <c r="BI1235" s="233">
        <f>IF(N1235="nulová",J1235,0)</f>
        <v>0</v>
      </c>
      <c r="BJ1235" s="17" t="s">
        <v>157</v>
      </c>
      <c r="BK1235" s="233">
        <f>ROUND(I1235*H1235,2)</f>
        <v>0</v>
      </c>
      <c r="BL1235" s="17" t="s">
        <v>250</v>
      </c>
      <c r="BM1235" s="232" t="s">
        <v>1583</v>
      </c>
    </row>
    <row r="1236" s="2" customFormat="1">
      <c r="A1236" s="38"/>
      <c r="B1236" s="39"/>
      <c r="C1236" s="40"/>
      <c r="D1236" s="234" t="s">
        <v>159</v>
      </c>
      <c r="E1236" s="40"/>
      <c r="F1236" s="235" t="s">
        <v>1582</v>
      </c>
      <c r="G1236" s="40"/>
      <c r="H1236" s="40"/>
      <c r="I1236" s="236"/>
      <c r="J1236" s="40"/>
      <c r="K1236" s="40"/>
      <c r="L1236" s="44"/>
      <c r="M1236" s="237"/>
      <c r="N1236" s="238"/>
      <c r="O1236" s="92"/>
      <c r="P1236" s="92"/>
      <c r="Q1236" s="92"/>
      <c r="R1236" s="92"/>
      <c r="S1236" s="92"/>
      <c r="T1236" s="93"/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T1236" s="17" t="s">
        <v>159</v>
      </c>
      <c r="AU1236" s="17" t="s">
        <v>83</v>
      </c>
    </row>
    <row r="1237" s="2" customFormat="1" ht="21.75" customHeight="1">
      <c r="A1237" s="38"/>
      <c r="B1237" s="39"/>
      <c r="C1237" s="272" t="s">
        <v>1584</v>
      </c>
      <c r="D1237" s="272" t="s">
        <v>387</v>
      </c>
      <c r="E1237" s="273" t="s">
        <v>1585</v>
      </c>
      <c r="F1237" s="274" t="s">
        <v>1586</v>
      </c>
      <c r="G1237" s="275" t="s">
        <v>348</v>
      </c>
      <c r="H1237" s="276">
        <v>1</v>
      </c>
      <c r="I1237" s="277"/>
      <c r="J1237" s="278">
        <f>ROUND(I1237*H1237,2)</f>
        <v>0</v>
      </c>
      <c r="K1237" s="279"/>
      <c r="L1237" s="280"/>
      <c r="M1237" s="281" t="s">
        <v>1</v>
      </c>
      <c r="N1237" s="282" t="s">
        <v>40</v>
      </c>
      <c r="O1237" s="92"/>
      <c r="P1237" s="230">
        <f>O1237*H1237</f>
        <v>0</v>
      </c>
      <c r="Q1237" s="230">
        <v>0</v>
      </c>
      <c r="R1237" s="230">
        <f>Q1237*H1237</f>
        <v>0</v>
      </c>
      <c r="S1237" s="230">
        <v>0</v>
      </c>
      <c r="T1237" s="231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32" t="s">
        <v>340</v>
      </c>
      <c r="AT1237" s="232" t="s">
        <v>387</v>
      </c>
      <c r="AU1237" s="232" t="s">
        <v>83</v>
      </c>
      <c r="AY1237" s="17" t="s">
        <v>151</v>
      </c>
      <c r="BE1237" s="233">
        <f>IF(N1237="základní",J1237,0)</f>
        <v>0</v>
      </c>
      <c r="BF1237" s="233">
        <f>IF(N1237="snížená",J1237,0)</f>
        <v>0</v>
      </c>
      <c r="BG1237" s="233">
        <f>IF(N1237="zákl. přenesená",J1237,0)</f>
        <v>0</v>
      </c>
      <c r="BH1237" s="233">
        <f>IF(N1237="sníž. přenesená",J1237,0)</f>
        <v>0</v>
      </c>
      <c r="BI1237" s="233">
        <f>IF(N1237="nulová",J1237,0)</f>
        <v>0</v>
      </c>
      <c r="BJ1237" s="17" t="s">
        <v>157</v>
      </c>
      <c r="BK1237" s="233">
        <f>ROUND(I1237*H1237,2)</f>
        <v>0</v>
      </c>
      <c r="BL1237" s="17" t="s">
        <v>250</v>
      </c>
      <c r="BM1237" s="232" t="s">
        <v>1587</v>
      </c>
    </row>
    <row r="1238" s="2" customFormat="1">
      <c r="A1238" s="38"/>
      <c r="B1238" s="39"/>
      <c r="C1238" s="40"/>
      <c r="D1238" s="234" t="s">
        <v>159</v>
      </c>
      <c r="E1238" s="40"/>
      <c r="F1238" s="235" t="s">
        <v>1586</v>
      </c>
      <c r="G1238" s="40"/>
      <c r="H1238" s="40"/>
      <c r="I1238" s="236"/>
      <c r="J1238" s="40"/>
      <c r="K1238" s="40"/>
      <c r="L1238" s="44"/>
      <c r="M1238" s="237"/>
      <c r="N1238" s="238"/>
      <c r="O1238" s="92"/>
      <c r="P1238" s="92"/>
      <c r="Q1238" s="92"/>
      <c r="R1238" s="92"/>
      <c r="S1238" s="92"/>
      <c r="T1238" s="93"/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T1238" s="17" t="s">
        <v>159</v>
      </c>
      <c r="AU1238" s="17" t="s">
        <v>83</v>
      </c>
    </row>
    <row r="1239" s="2" customFormat="1" ht="24.15" customHeight="1">
      <c r="A1239" s="38"/>
      <c r="B1239" s="39"/>
      <c r="C1239" s="220" t="s">
        <v>1588</v>
      </c>
      <c r="D1239" s="220" t="s">
        <v>153</v>
      </c>
      <c r="E1239" s="221" t="s">
        <v>1589</v>
      </c>
      <c r="F1239" s="222" t="s">
        <v>1590</v>
      </c>
      <c r="G1239" s="223" t="s">
        <v>348</v>
      </c>
      <c r="H1239" s="224">
        <v>3</v>
      </c>
      <c r="I1239" s="225"/>
      <c r="J1239" s="226">
        <f>ROUND(I1239*H1239,2)</f>
        <v>0</v>
      </c>
      <c r="K1239" s="227"/>
      <c r="L1239" s="44"/>
      <c r="M1239" s="228" t="s">
        <v>1</v>
      </c>
      <c r="N1239" s="229" t="s">
        <v>40</v>
      </c>
      <c r="O1239" s="92"/>
      <c r="P1239" s="230">
        <f>O1239*H1239</f>
        <v>0</v>
      </c>
      <c r="Q1239" s="230">
        <v>0</v>
      </c>
      <c r="R1239" s="230">
        <f>Q1239*H1239</f>
        <v>0</v>
      </c>
      <c r="S1239" s="230">
        <v>0</v>
      </c>
      <c r="T1239" s="231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32" t="s">
        <v>250</v>
      </c>
      <c r="AT1239" s="232" t="s">
        <v>153</v>
      </c>
      <c r="AU1239" s="232" t="s">
        <v>83</v>
      </c>
      <c r="AY1239" s="17" t="s">
        <v>151</v>
      </c>
      <c r="BE1239" s="233">
        <f>IF(N1239="základní",J1239,0)</f>
        <v>0</v>
      </c>
      <c r="BF1239" s="233">
        <f>IF(N1239="snížená",J1239,0)</f>
        <v>0</v>
      </c>
      <c r="BG1239" s="233">
        <f>IF(N1239="zákl. přenesená",J1239,0)</f>
        <v>0</v>
      </c>
      <c r="BH1239" s="233">
        <f>IF(N1239="sníž. přenesená",J1239,0)</f>
        <v>0</v>
      </c>
      <c r="BI1239" s="233">
        <f>IF(N1239="nulová",J1239,0)</f>
        <v>0</v>
      </c>
      <c r="BJ1239" s="17" t="s">
        <v>157</v>
      </c>
      <c r="BK1239" s="233">
        <f>ROUND(I1239*H1239,2)</f>
        <v>0</v>
      </c>
      <c r="BL1239" s="17" t="s">
        <v>250</v>
      </c>
      <c r="BM1239" s="232" t="s">
        <v>1591</v>
      </c>
    </row>
    <row r="1240" s="2" customFormat="1">
      <c r="A1240" s="38"/>
      <c r="B1240" s="39"/>
      <c r="C1240" s="40"/>
      <c r="D1240" s="234" t="s">
        <v>159</v>
      </c>
      <c r="E1240" s="40"/>
      <c r="F1240" s="235" t="s">
        <v>1590</v>
      </c>
      <c r="G1240" s="40"/>
      <c r="H1240" s="40"/>
      <c r="I1240" s="236"/>
      <c r="J1240" s="40"/>
      <c r="K1240" s="40"/>
      <c r="L1240" s="44"/>
      <c r="M1240" s="237"/>
      <c r="N1240" s="238"/>
      <c r="O1240" s="92"/>
      <c r="P1240" s="92"/>
      <c r="Q1240" s="92"/>
      <c r="R1240" s="92"/>
      <c r="S1240" s="92"/>
      <c r="T1240" s="93"/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T1240" s="17" t="s">
        <v>159</v>
      </c>
      <c r="AU1240" s="17" t="s">
        <v>83</v>
      </c>
    </row>
    <row r="1241" s="2" customFormat="1" ht="16.5" customHeight="1">
      <c r="A1241" s="38"/>
      <c r="B1241" s="39"/>
      <c r="C1241" s="272" t="s">
        <v>1592</v>
      </c>
      <c r="D1241" s="272" t="s">
        <v>387</v>
      </c>
      <c r="E1241" s="273" t="s">
        <v>1593</v>
      </c>
      <c r="F1241" s="274" t="s">
        <v>1594</v>
      </c>
      <c r="G1241" s="275" t="s">
        <v>348</v>
      </c>
      <c r="H1241" s="276">
        <v>3</v>
      </c>
      <c r="I1241" s="277"/>
      <c r="J1241" s="278">
        <f>ROUND(I1241*H1241,2)</f>
        <v>0</v>
      </c>
      <c r="K1241" s="279"/>
      <c r="L1241" s="280"/>
      <c r="M1241" s="281" t="s">
        <v>1</v>
      </c>
      <c r="N1241" s="282" t="s">
        <v>40</v>
      </c>
      <c r="O1241" s="92"/>
      <c r="P1241" s="230">
        <f>O1241*H1241</f>
        <v>0</v>
      </c>
      <c r="Q1241" s="230">
        <v>0</v>
      </c>
      <c r="R1241" s="230">
        <f>Q1241*H1241</f>
        <v>0</v>
      </c>
      <c r="S1241" s="230">
        <v>0</v>
      </c>
      <c r="T1241" s="231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232" t="s">
        <v>340</v>
      </c>
      <c r="AT1241" s="232" t="s">
        <v>387</v>
      </c>
      <c r="AU1241" s="232" t="s">
        <v>83</v>
      </c>
      <c r="AY1241" s="17" t="s">
        <v>151</v>
      </c>
      <c r="BE1241" s="233">
        <f>IF(N1241="základní",J1241,0)</f>
        <v>0</v>
      </c>
      <c r="BF1241" s="233">
        <f>IF(N1241="snížená",J1241,0)</f>
        <v>0</v>
      </c>
      <c r="BG1241" s="233">
        <f>IF(N1241="zákl. přenesená",J1241,0)</f>
        <v>0</v>
      </c>
      <c r="BH1241" s="233">
        <f>IF(N1241="sníž. přenesená",J1241,0)</f>
        <v>0</v>
      </c>
      <c r="BI1241" s="233">
        <f>IF(N1241="nulová",J1241,0)</f>
        <v>0</v>
      </c>
      <c r="BJ1241" s="17" t="s">
        <v>157</v>
      </c>
      <c r="BK1241" s="233">
        <f>ROUND(I1241*H1241,2)</f>
        <v>0</v>
      </c>
      <c r="BL1241" s="17" t="s">
        <v>250</v>
      </c>
      <c r="BM1241" s="232" t="s">
        <v>1595</v>
      </c>
    </row>
    <row r="1242" s="2" customFormat="1">
      <c r="A1242" s="38"/>
      <c r="B1242" s="39"/>
      <c r="C1242" s="40"/>
      <c r="D1242" s="234" t="s">
        <v>159</v>
      </c>
      <c r="E1242" s="40"/>
      <c r="F1242" s="235" t="s">
        <v>1594</v>
      </c>
      <c r="G1242" s="40"/>
      <c r="H1242" s="40"/>
      <c r="I1242" s="236"/>
      <c r="J1242" s="40"/>
      <c r="K1242" s="40"/>
      <c r="L1242" s="44"/>
      <c r="M1242" s="237"/>
      <c r="N1242" s="238"/>
      <c r="O1242" s="92"/>
      <c r="P1242" s="92"/>
      <c r="Q1242" s="92"/>
      <c r="R1242" s="92"/>
      <c r="S1242" s="92"/>
      <c r="T1242" s="93"/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T1242" s="17" t="s">
        <v>159</v>
      </c>
      <c r="AU1242" s="17" t="s">
        <v>83</v>
      </c>
    </row>
    <row r="1243" s="2" customFormat="1" ht="33" customHeight="1">
      <c r="A1243" s="38"/>
      <c r="B1243" s="39"/>
      <c r="C1243" s="220" t="s">
        <v>1596</v>
      </c>
      <c r="D1243" s="220" t="s">
        <v>153</v>
      </c>
      <c r="E1243" s="221" t="s">
        <v>1597</v>
      </c>
      <c r="F1243" s="222" t="s">
        <v>1598</v>
      </c>
      <c r="G1243" s="223" t="s">
        <v>348</v>
      </c>
      <c r="H1243" s="224">
        <v>18</v>
      </c>
      <c r="I1243" s="225"/>
      <c r="J1243" s="226">
        <f>ROUND(I1243*H1243,2)</f>
        <v>0</v>
      </c>
      <c r="K1243" s="227"/>
      <c r="L1243" s="44"/>
      <c r="M1243" s="228" t="s">
        <v>1</v>
      </c>
      <c r="N1243" s="229" t="s">
        <v>40</v>
      </c>
      <c r="O1243" s="92"/>
      <c r="P1243" s="230">
        <f>O1243*H1243</f>
        <v>0</v>
      </c>
      <c r="Q1243" s="230">
        <v>0</v>
      </c>
      <c r="R1243" s="230">
        <f>Q1243*H1243</f>
        <v>0</v>
      </c>
      <c r="S1243" s="230">
        <v>0.0030000000000000001</v>
      </c>
      <c r="T1243" s="231">
        <f>S1243*H1243</f>
        <v>0.053999999999999999</v>
      </c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R1243" s="232" t="s">
        <v>250</v>
      </c>
      <c r="AT1243" s="232" t="s">
        <v>153</v>
      </c>
      <c r="AU1243" s="232" t="s">
        <v>83</v>
      </c>
      <c r="AY1243" s="17" t="s">
        <v>151</v>
      </c>
      <c r="BE1243" s="233">
        <f>IF(N1243="základní",J1243,0)</f>
        <v>0</v>
      </c>
      <c r="BF1243" s="233">
        <f>IF(N1243="snížená",J1243,0)</f>
        <v>0</v>
      </c>
      <c r="BG1243" s="233">
        <f>IF(N1243="zákl. přenesená",J1243,0)</f>
        <v>0</v>
      </c>
      <c r="BH1243" s="233">
        <f>IF(N1243="sníž. přenesená",J1243,0)</f>
        <v>0</v>
      </c>
      <c r="BI1243" s="233">
        <f>IF(N1243="nulová",J1243,0)</f>
        <v>0</v>
      </c>
      <c r="BJ1243" s="17" t="s">
        <v>157</v>
      </c>
      <c r="BK1243" s="233">
        <f>ROUND(I1243*H1243,2)</f>
        <v>0</v>
      </c>
      <c r="BL1243" s="17" t="s">
        <v>250</v>
      </c>
      <c r="BM1243" s="232" t="s">
        <v>1599</v>
      </c>
    </row>
    <row r="1244" s="2" customFormat="1">
      <c r="A1244" s="38"/>
      <c r="B1244" s="39"/>
      <c r="C1244" s="40"/>
      <c r="D1244" s="234" t="s">
        <v>159</v>
      </c>
      <c r="E1244" s="40"/>
      <c r="F1244" s="235" t="s">
        <v>1598</v>
      </c>
      <c r="G1244" s="40"/>
      <c r="H1244" s="40"/>
      <c r="I1244" s="236"/>
      <c r="J1244" s="40"/>
      <c r="K1244" s="40"/>
      <c r="L1244" s="44"/>
      <c r="M1244" s="237"/>
      <c r="N1244" s="238"/>
      <c r="O1244" s="92"/>
      <c r="P1244" s="92"/>
      <c r="Q1244" s="92"/>
      <c r="R1244" s="92"/>
      <c r="S1244" s="92"/>
      <c r="T1244" s="93"/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T1244" s="17" t="s">
        <v>159</v>
      </c>
      <c r="AU1244" s="17" t="s">
        <v>83</v>
      </c>
    </row>
    <row r="1245" s="13" customFormat="1">
      <c r="A1245" s="13"/>
      <c r="B1245" s="239"/>
      <c r="C1245" s="240"/>
      <c r="D1245" s="234" t="s">
        <v>160</v>
      </c>
      <c r="E1245" s="241" t="s">
        <v>1</v>
      </c>
      <c r="F1245" s="242" t="s">
        <v>1600</v>
      </c>
      <c r="G1245" s="240"/>
      <c r="H1245" s="243">
        <v>18</v>
      </c>
      <c r="I1245" s="244"/>
      <c r="J1245" s="240"/>
      <c r="K1245" s="240"/>
      <c r="L1245" s="245"/>
      <c r="M1245" s="246"/>
      <c r="N1245" s="247"/>
      <c r="O1245" s="247"/>
      <c r="P1245" s="247"/>
      <c r="Q1245" s="247"/>
      <c r="R1245" s="247"/>
      <c r="S1245" s="247"/>
      <c r="T1245" s="248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9" t="s">
        <v>160</v>
      </c>
      <c r="AU1245" s="249" t="s">
        <v>83</v>
      </c>
      <c r="AV1245" s="13" t="s">
        <v>83</v>
      </c>
      <c r="AW1245" s="13" t="s">
        <v>30</v>
      </c>
      <c r="AX1245" s="13" t="s">
        <v>73</v>
      </c>
      <c r="AY1245" s="249" t="s">
        <v>151</v>
      </c>
    </row>
    <row r="1246" s="14" customFormat="1">
      <c r="A1246" s="14"/>
      <c r="B1246" s="250"/>
      <c r="C1246" s="251"/>
      <c r="D1246" s="234" t="s">
        <v>160</v>
      </c>
      <c r="E1246" s="252" t="s">
        <v>1</v>
      </c>
      <c r="F1246" s="253" t="s">
        <v>162</v>
      </c>
      <c r="G1246" s="251"/>
      <c r="H1246" s="254">
        <v>18</v>
      </c>
      <c r="I1246" s="255"/>
      <c r="J1246" s="251"/>
      <c r="K1246" s="251"/>
      <c r="L1246" s="256"/>
      <c r="M1246" s="257"/>
      <c r="N1246" s="258"/>
      <c r="O1246" s="258"/>
      <c r="P1246" s="258"/>
      <c r="Q1246" s="258"/>
      <c r="R1246" s="258"/>
      <c r="S1246" s="258"/>
      <c r="T1246" s="25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60" t="s">
        <v>160</v>
      </c>
      <c r="AU1246" s="260" t="s">
        <v>83</v>
      </c>
      <c r="AV1246" s="14" t="s">
        <v>157</v>
      </c>
      <c r="AW1246" s="14" t="s">
        <v>30</v>
      </c>
      <c r="AX1246" s="14" t="s">
        <v>81</v>
      </c>
      <c r="AY1246" s="260" t="s">
        <v>151</v>
      </c>
    </row>
    <row r="1247" s="2" customFormat="1" ht="24.15" customHeight="1">
      <c r="A1247" s="38"/>
      <c r="B1247" s="39"/>
      <c r="C1247" s="220" t="s">
        <v>1601</v>
      </c>
      <c r="D1247" s="220" t="s">
        <v>153</v>
      </c>
      <c r="E1247" s="221" t="s">
        <v>1602</v>
      </c>
      <c r="F1247" s="222" t="s">
        <v>1603</v>
      </c>
      <c r="G1247" s="223" t="s">
        <v>348</v>
      </c>
      <c r="H1247" s="224">
        <v>23</v>
      </c>
      <c r="I1247" s="225"/>
      <c r="J1247" s="226">
        <f>ROUND(I1247*H1247,2)</f>
        <v>0</v>
      </c>
      <c r="K1247" s="227"/>
      <c r="L1247" s="44"/>
      <c r="M1247" s="228" t="s">
        <v>1</v>
      </c>
      <c r="N1247" s="229" t="s">
        <v>40</v>
      </c>
      <c r="O1247" s="92"/>
      <c r="P1247" s="230">
        <f>O1247*H1247</f>
        <v>0</v>
      </c>
      <c r="Q1247" s="230">
        <v>0</v>
      </c>
      <c r="R1247" s="230">
        <f>Q1247*H1247</f>
        <v>0</v>
      </c>
      <c r="S1247" s="230">
        <v>0</v>
      </c>
      <c r="T1247" s="231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32" t="s">
        <v>250</v>
      </c>
      <c r="AT1247" s="232" t="s">
        <v>153</v>
      </c>
      <c r="AU1247" s="232" t="s">
        <v>83</v>
      </c>
      <c r="AY1247" s="17" t="s">
        <v>151</v>
      </c>
      <c r="BE1247" s="233">
        <f>IF(N1247="základní",J1247,0)</f>
        <v>0</v>
      </c>
      <c r="BF1247" s="233">
        <f>IF(N1247="snížená",J1247,0)</f>
        <v>0</v>
      </c>
      <c r="BG1247" s="233">
        <f>IF(N1247="zákl. přenesená",J1247,0)</f>
        <v>0</v>
      </c>
      <c r="BH1247" s="233">
        <f>IF(N1247="sníž. přenesená",J1247,0)</f>
        <v>0</v>
      </c>
      <c r="BI1247" s="233">
        <f>IF(N1247="nulová",J1247,0)</f>
        <v>0</v>
      </c>
      <c r="BJ1247" s="17" t="s">
        <v>157</v>
      </c>
      <c r="BK1247" s="233">
        <f>ROUND(I1247*H1247,2)</f>
        <v>0</v>
      </c>
      <c r="BL1247" s="17" t="s">
        <v>250</v>
      </c>
      <c r="BM1247" s="232" t="s">
        <v>1604</v>
      </c>
    </row>
    <row r="1248" s="2" customFormat="1">
      <c r="A1248" s="38"/>
      <c r="B1248" s="39"/>
      <c r="C1248" s="40"/>
      <c r="D1248" s="234" t="s">
        <v>159</v>
      </c>
      <c r="E1248" s="40"/>
      <c r="F1248" s="235" t="s">
        <v>1603</v>
      </c>
      <c r="G1248" s="40"/>
      <c r="H1248" s="40"/>
      <c r="I1248" s="236"/>
      <c r="J1248" s="40"/>
      <c r="K1248" s="40"/>
      <c r="L1248" s="44"/>
      <c r="M1248" s="237"/>
      <c r="N1248" s="238"/>
      <c r="O1248" s="92"/>
      <c r="P1248" s="92"/>
      <c r="Q1248" s="92"/>
      <c r="R1248" s="92"/>
      <c r="S1248" s="92"/>
      <c r="T1248" s="93"/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T1248" s="17" t="s">
        <v>159</v>
      </c>
      <c r="AU1248" s="17" t="s">
        <v>83</v>
      </c>
    </row>
    <row r="1249" s="13" customFormat="1">
      <c r="A1249" s="13"/>
      <c r="B1249" s="239"/>
      <c r="C1249" s="240"/>
      <c r="D1249" s="234" t="s">
        <v>160</v>
      </c>
      <c r="E1249" s="241" t="s">
        <v>1</v>
      </c>
      <c r="F1249" s="242" t="s">
        <v>1605</v>
      </c>
      <c r="G1249" s="240"/>
      <c r="H1249" s="243">
        <v>23</v>
      </c>
      <c r="I1249" s="244"/>
      <c r="J1249" s="240"/>
      <c r="K1249" s="240"/>
      <c r="L1249" s="245"/>
      <c r="M1249" s="246"/>
      <c r="N1249" s="247"/>
      <c r="O1249" s="247"/>
      <c r="P1249" s="247"/>
      <c r="Q1249" s="247"/>
      <c r="R1249" s="247"/>
      <c r="S1249" s="247"/>
      <c r="T1249" s="24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9" t="s">
        <v>160</v>
      </c>
      <c r="AU1249" s="249" t="s">
        <v>83</v>
      </c>
      <c r="AV1249" s="13" t="s">
        <v>83</v>
      </c>
      <c r="AW1249" s="13" t="s">
        <v>30</v>
      </c>
      <c r="AX1249" s="13" t="s">
        <v>73</v>
      </c>
      <c r="AY1249" s="249" t="s">
        <v>151</v>
      </c>
    </row>
    <row r="1250" s="14" customFormat="1">
      <c r="A1250" s="14"/>
      <c r="B1250" s="250"/>
      <c r="C1250" s="251"/>
      <c r="D1250" s="234" t="s">
        <v>160</v>
      </c>
      <c r="E1250" s="252" t="s">
        <v>1</v>
      </c>
      <c r="F1250" s="253" t="s">
        <v>162</v>
      </c>
      <c r="G1250" s="251"/>
      <c r="H1250" s="254">
        <v>23</v>
      </c>
      <c r="I1250" s="255"/>
      <c r="J1250" s="251"/>
      <c r="K1250" s="251"/>
      <c r="L1250" s="256"/>
      <c r="M1250" s="257"/>
      <c r="N1250" s="258"/>
      <c r="O1250" s="258"/>
      <c r="P1250" s="258"/>
      <c r="Q1250" s="258"/>
      <c r="R1250" s="258"/>
      <c r="S1250" s="258"/>
      <c r="T1250" s="259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60" t="s">
        <v>160</v>
      </c>
      <c r="AU1250" s="260" t="s">
        <v>83</v>
      </c>
      <c r="AV1250" s="14" t="s">
        <v>157</v>
      </c>
      <c r="AW1250" s="14" t="s">
        <v>30</v>
      </c>
      <c r="AX1250" s="14" t="s">
        <v>81</v>
      </c>
      <c r="AY1250" s="260" t="s">
        <v>151</v>
      </c>
    </row>
    <row r="1251" s="2" customFormat="1" ht="16.5" customHeight="1">
      <c r="A1251" s="38"/>
      <c r="B1251" s="39"/>
      <c r="C1251" s="272" t="s">
        <v>1606</v>
      </c>
      <c r="D1251" s="272" t="s">
        <v>387</v>
      </c>
      <c r="E1251" s="273" t="s">
        <v>1607</v>
      </c>
      <c r="F1251" s="274" t="s">
        <v>1608</v>
      </c>
      <c r="G1251" s="275" t="s">
        <v>348</v>
      </c>
      <c r="H1251" s="276">
        <v>1</v>
      </c>
      <c r="I1251" s="277"/>
      <c r="J1251" s="278">
        <f>ROUND(I1251*H1251,2)</f>
        <v>0</v>
      </c>
      <c r="K1251" s="279"/>
      <c r="L1251" s="280"/>
      <c r="M1251" s="281" t="s">
        <v>1</v>
      </c>
      <c r="N1251" s="282" t="s">
        <v>40</v>
      </c>
      <c r="O1251" s="92"/>
      <c r="P1251" s="230">
        <f>O1251*H1251</f>
        <v>0</v>
      </c>
      <c r="Q1251" s="230">
        <v>0</v>
      </c>
      <c r="R1251" s="230">
        <f>Q1251*H1251</f>
        <v>0</v>
      </c>
      <c r="S1251" s="230">
        <v>0</v>
      </c>
      <c r="T1251" s="231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32" t="s">
        <v>340</v>
      </c>
      <c r="AT1251" s="232" t="s">
        <v>387</v>
      </c>
      <c r="AU1251" s="232" t="s">
        <v>83</v>
      </c>
      <c r="AY1251" s="17" t="s">
        <v>151</v>
      </c>
      <c r="BE1251" s="233">
        <f>IF(N1251="základní",J1251,0)</f>
        <v>0</v>
      </c>
      <c r="BF1251" s="233">
        <f>IF(N1251="snížená",J1251,0)</f>
        <v>0</v>
      </c>
      <c r="BG1251" s="233">
        <f>IF(N1251="zákl. přenesená",J1251,0)</f>
        <v>0</v>
      </c>
      <c r="BH1251" s="233">
        <f>IF(N1251="sníž. přenesená",J1251,0)</f>
        <v>0</v>
      </c>
      <c r="BI1251" s="233">
        <f>IF(N1251="nulová",J1251,0)</f>
        <v>0</v>
      </c>
      <c r="BJ1251" s="17" t="s">
        <v>157</v>
      </c>
      <c r="BK1251" s="233">
        <f>ROUND(I1251*H1251,2)</f>
        <v>0</v>
      </c>
      <c r="BL1251" s="17" t="s">
        <v>250</v>
      </c>
      <c r="BM1251" s="232" t="s">
        <v>1609</v>
      </c>
    </row>
    <row r="1252" s="2" customFormat="1">
      <c r="A1252" s="38"/>
      <c r="B1252" s="39"/>
      <c r="C1252" s="40"/>
      <c r="D1252" s="234" t="s">
        <v>159</v>
      </c>
      <c r="E1252" s="40"/>
      <c r="F1252" s="235" t="s">
        <v>1608</v>
      </c>
      <c r="G1252" s="40"/>
      <c r="H1252" s="40"/>
      <c r="I1252" s="236"/>
      <c r="J1252" s="40"/>
      <c r="K1252" s="40"/>
      <c r="L1252" s="44"/>
      <c r="M1252" s="237"/>
      <c r="N1252" s="238"/>
      <c r="O1252" s="92"/>
      <c r="P1252" s="92"/>
      <c r="Q1252" s="92"/>
      <c r="R1252" s="92"/>
      <c r="S1252" s="92"/>
      <c r="T1252" s="93"/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T1252" s="17" t="s">
        <v>159</v>
      </c>
      <c r="AU1252" s="17" t="s">
        <v>83</v>
      </c>
    </row>
    <row r="1253" s="2" customFormat="1" ht="16.5" customHeight="1">
      <c r="A1253" s="38"/>
      <c r="B1253" s="39"/>
      <c r="C1253" s="272" t="s">
        <v>1610</v>
      </c>
      <c r="D1253" s="272" t="s">
        <v>387</v>
      </c>
      <c r="E1253" s="273" t="s">
        <v>1611</v>
      </c>
      <c r="F1253" s="274" t="s">
        <v>1612</v>
      </c>
      <c r="G1253" s="275" t="s">
        <v>348</v>
      </c>
      <c r="H1253" s="276">
        <v>7</v>
      </c>
      <c r="I1253" s="277"/>
      <c r="J1253" s="278">
        <f>ROUND(I1253*H1253,2)</f>
        <v>0</v>
      </c>
      <c r="K1253" s="279"/>
      <c r="L1253" s="280"/>
      <c r="M1253" s="281" t="s">
        <v>1</v>
      </c>
      <c r="N1253" s="282" t="s">
        <v>40</v>
      </c>
      <c r="O1253" s="92"/>
      <c r="P1253" s="230">
        <f>O1253*H1253</f>
        <v>0</v>
      </c>
      <c r="Q1253" s="230">
        <v>0</v>
      </c>
      <c r="R1253" s="230">
        <f>Q1253*H1253</f>
        <v>0</v>
      </c>
      <c r="S1253" s="230">
        <v>0</v>
      </c>
      <c r="T1253" s="231">
        <f>S1253*H1253</f>
        <v>0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32" t="s">
        <v>340</v>
      </c>
      <c r="AT1253" s="232" t="s">
        <v>387</v>
      </c>
      <c r="AU1253" s="232" t="s">
        <v>83</v>
      </c>
      <c r="AY1253" s="17" t="s">
        <v>151</v>
      </c>
      <c r="BE1253" s="233">
        <f>IF(N1253="základní",J1253,0)</f>
        <v>0</v>
      </c>
      <c r="BF1253" s="233">
        <f>IF(N1253="snížená",J1253,0)</f>
        <v>0</v>
      </c>
      <c r="BG1253" s="233">
        <f>IF(N1253="zákl. přenesená",J1253,0)</f>
        <v>0</v>
      </c>
      <c r="BH1253" s="233">
        <f>IF(N1253="sníž. přenesená",J1253,0)</f>
        <v>0</v>
      </c>
      <c r="BI1253" s="233">
        <f>IF(N1253="nulová",J1253,0)</f>
        <v>0</v>
      </c>
      <c r="BJ1253" s="17" t="s">
        <v>157</v>
      </c>
      <c r="BK1253" s="233">
        <f>ROUND(I1253*H1253,2)</f>
        <v>0</v>
      </c>
      <c r="BL1253" s="17" t="s">
        <v>250</v>
      </c>
      <c r="BM1253" s="232" t="s">
        <v>1613</v>
      </c>
    </row>
    <row r="1254" s="2" customFormat="1">
      <c r="A1254" s="38"/>
      <c r="B1254" s="39"/>
      <c r="C1254" s="40"/>
      <c r="D1254" s="234" t="s">
        <v>159</v>
      </c>
      <c r="E1254" s="40"/>
      <c r="F1254" s="235" t="s">
        <v>1612</v>
      </c>
      <c r="G1254" s="40"/>
      <c r="H1254" s="40"/>
      <c r="I1254" s="236"/>
      <c r="J1254" s="40"/>
      <c r="K1254" s="40"/>
      <c r="L1254" s="44"/>
      <c r="M1254" s="237"/>
      <c r="N1254" s="238"/>
      <c r="O1254" s="92"/>
      <c r="P1254" s="92"/>
      <c r="Q1254" s="92"/>
      <c r="R1254" s="92"/>
      <c r="S1254" s="92"/>
      <c r="T1254" s="93"/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T1254" s="17" t="s">
        <v>159</v>
      </c>
      <c r="AU1254" s="17" t="s">
        <v>83</v>
      </c>
    </row>
    <row r="1255" s="2" customFormat="1" ht="21.75" customHeight="1">
      <c r="A1255" s="38"/>
      <c r="B1255" s="39"/>
      <c r="C1255" s="272" t="s">
        <v>1614</v>
      </c>
      <c r="D1255" s="272" t="s">
        <v>387</v>
      </c>
      <c r="E1255" s="273" t="s">
        <v>1615</v>
      </c>
      <c r="F1255" s="274" t="s">
        <v>1616</v>
      </c>
      <c r="G1255" s="275" t="s">
        <v>348</v>
      </c>
      <c r="H1255" s="276">
        <v>18</v>
      </c>
      <c r="I1255" s="277"/>
      <c r="J1255" s="278">
        <f>ROUND(I1255*H1255,2)</f>
        <v>0</v>
      </c>
      <c r="K1255" s="279"/>
      <c r="L1255" s="280"/>
      <c r="M1255" s="281" t="s">
        <v>1</v>
      </c>
      <c r="N1255" s="282" t="s">
        <v>40</v>
      </c>
      <c r="O1255" s="92"/>
      <c r="P1255" s="230">
        <f>O1255*H1255</f>
        <v>0</v>
      </c>
      <c r="Q1255" s="230">
        <v>0</v>
      </c>
      <c r="R1255" s="230">
        <f>Q1255*H1255</f>
        <v>0</v>
      </c>
      <c r="S1255" s="230">
        <v>0</v>
      </c>
      <c r="T1255" s="231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32" t="s">
        <v>340</v>
      </c>
      <c r="AT1255" s="232" t="s">
        <v>387</v>
      </c>
      <c r="AU1255" s="232" t="s">
        <v>83</v>
      </c>
      <c r="AY1255" s="17" t="s">
        <v>151</v>
      </c>
      <c r="BE1255" s="233">
        <f>IF(N1255="základní",J1255,0)</f>
        <v>0</v>
      </c>
      <c r="BF1255" s="233">
        <f>IF(N1255="snížená",J1255,0)</f>
        <v>0</v>
      </c>
      <c r="BG1255" s="233">
        <f>IF(N1255="zákl. přenesená",J1255,0)</f>
        <v>0</v>
      </c>
      <c r="BH1255" s="233">
        <f>IF(N1255="sníž. přenesená",J1255,0)</f>
        <v>0</v>
      </c>
      <c r="BI1255" s="233">
        <f>IF(N1255="nulová",J1255,0)</f>
        <v>0</v>
      </c>
      <c r="BJ1255" s="17" t="s">
        <v>157</v>
      </c>
      <c r="BK1255" s="233">
        <f>ROUND(I1255*H1255,2)</f>
        <v>0</v>
      </c>
      <c r="BL1255" s="17" t="s">
        <v>250</v>
      </c>
      <c r="BM1255" s="232" t="s">
        <v>1617</v>
      </c>
    </row>
    <row r="1256" s="2" customFormat="1">
      <c r="A1256" s="38"/>
      <c r="B1256" s="39"/>
      <c r="C1256" s="40"/>
      <c r="D1256" s="234" t="s">
        <v>159</v>
      </c>
      <c r="E1256" s="40"/>
      <c r="F1256" s="235" t="s">
        <v>1616</v>
      </c>
      <c r="G1256" s="40"/>
      <c r="H1256" s="40"/>
      <c r="I1256" s="236"/>
      <c r="J1256" s="40"/>
      <c r="K1256" s="40"/>
      <c r="L1256" s="44"/>
      <c r="M1256" s="237"/>
      <c r="N1256" s="238"/>
      <c r="O1256" s="92"/>
      <c r="P1256" s="92"/>
      <c r="Q1256" s="92"/>
      <c r="R1256" s="92"/>
      <c r="S1256" s="92"/>
      <c r="T1256" s="93"/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T1256" s="17" t="s">
        <v>159</v>
      </c>
      <c r="AU1256" s="17" t="s">
        <v>83</v>
      </c>
    </row>
    <row r="1257" s="2" customFormat="1" ht="16.5" customHeight="1">
      <c r="A1257" s="38"/>
      <c r="B1257" s="39"/>
      <c r="C1257" s="272" t="s">
        <v>1618</v>
      </c>
      <c r="D1257" s="272" t="s">
        <v>387</v>
      </c>
      <c r="E1257" s="273" t="s">
        <v>1619</v>
      </c>
      <c r="F1257" s="274" t="s">
        <v>1620</v>
      </c>
      <c r="G1257" s="275" t="s">
        <v>348</v>
      </c>
      <c r="H1257" s="276">
        <v>3</v>
      </c>
      <c r="I1257" s="277"/>
      <c r="J1257" s="278">
        <f>ROUND(I1257*H1257,2)</f>
        <v>0</v>
      </c>
      <c r="K1257" s="279"/>
      <c r="L1257" s="280"/>
      <c r="M1257" s="281" t="s">
        <v>1</v>
      </c>
      <c r="N1257" s="282" t="s">
        <v>40</v>
      </c>
      <c r="O1257" s="92"/>
      <c r="P1257" s="230">
        <f>O1257*H1257</f>
        <v>0</v>
      </c>
      <c r="Q1257" s="230">
        <v>0</v>
      </c>
      <c r="R1257" s="230">
        <f>Q1257*H1257</f>
        <v>0</v>
      </c>
      <c r="S1257" s="230">
        <v>0</v>
      </c>
      <c r="T1257" s="231">
        <f>S1257*H1257</f>
        <v>0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232" t="s">
        <v>340</v>
      </c>
      <c r="AT1257" s="232" t="s">
        <v>387</v>
      </c>
      <c r="AU1257" s="232" t="s">
        <v>83</v>
      </c>
      <c r="AY1257" s="17" t="s">
        <v>151</v>
      </c>
      <c r="BE1257" s="233">
        <f>IF(N1257="základní",J1257,0)</f>
        <v>0</v>
      </c>
      <c r="BF1257" s="233">
        <f>IF(N1257="snížená",J1257,0)</f>
        <v>0</v>
      </c>
      <c r="BG1257" s="233">
        <f>IF(N1257="zákl. přenesená",J1257,0)</f>
        <v>0</v>
      </c>
      <c r="BH1257" s="233">
        <f>IF(N1257="sníž. přenesená",J1257,0)</f>
        <v>0</v>
      </c>
      <c r="BI1257" s="233">
        <f>IF(N1257="nulová",J1257,0)</f>
        <v>0</v>
      </c>
      <c r="BJ1257" s="17" t="s">
        <v>157</v>
      </c>
      <c r="BK1257" s="233">
        <f>ROUND(I1257*H1257,2)</f>
        <v>0</v>
      </c>
      <c r="BL1257" s="17" t="s">
        <v>250</v>
      </c>
      <c r="BM1257" s="232" t="s">
        <v>1621</v>
      </c>
    </row>
    <row r="1258" s="2" customFormat="1">
      <c r="A1258" s="38"/>
      <c r="B1258" s="39"/>
      <c r="C1258" s="40"/>
      <c r="D1258" s="234" t="s">
        <v>159</v>
      </c>
      <c r="E1258" s="40"/>
      <c r="F1258" s="235" t="s">
        <v>1620</v>
      </c>
      <c r="G1258" s="40"/>
      <c r="H1258" s="40"/>
      <c r="I1258" s="236"/>
      <c r="J1258" s="40"/>
      <c r="K1258" s="40"/>
      <c r="L1258" s="44"/>
      <c r="M1258" s="237"/>
      <c r="N1258" s="238"/>
      <c r="O1258" s="92"/>
      <c r="P1258" s="92"/>
      <c r="Q1258" s="92"/>
      <c r="R1258" s="92"/>
      <c r="S1258" s="92"/>
      <c r="T1258" s="93"/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T1258" s="17" t="s">
        <v>159</v>
      </c>
      <c r="AU1258" s="17" t="s">
        <v>83</v>
      </c>
    </row>
    <row r="1259" s="2" customFormat="1" ht="37.8" customHeight="1">
      <c r="A1259" s="38"/>
      <c r="B1259" s="39"/>
      <c r="C1259" s="220" t="s">
        <v>1622</v>
      </c>
      <c r="D1259" s="220" t="s">
        <v>153</v>
      </c>
      <c r="E1259" s="221" t="s">
        <v>1623</v>
      </c>
      <c r="F1259" s="222" t="s">
        <v>1624</v>
      </c>
      <c r="G1259" s="223" t="s">
        <v>348</v>
      </c>
      <c r="H1259" s="224">
        <v>1</v>
      </c>
      <c r="I1259" s="225"/>
      <c r="J1259" s="226">
        <f>ROUND(I1259*H1259,2)</f>
        <v>0</v>
      </c>
      <c r="K1259" s="227"/>
      <c r="L1259" s="44"/>
      <c r="M1259" s="228" t="s">
        <v>1</v>
      </c>
      <c r="N1259" s="229" t="s">
        <v>40</v>
      </c>
      <c r="O1259" s="92"/>
      <c r="P1259" s="230">
        <f>O1259*H1259</f>
        <v>0</v>
      </c>
      <c r="Q1259" s="230">
        <v>0</v>
      </c>
      <c r="R1259" s="230">
        <f>Q1259*H1259</f>
        <v>0</v>
      </c>
      <c r="S1259" s="230">
        <v>0.0074999999999999997</v>
      </c>
      <c r="T1259" s="231">
        <f>S1259*H1259</f>
        <v>0.0074999999999999997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32" t="s">
        <v>250</v>
      </c>
      <c r="AT1259" s="232" t="s">
        <v>153</v>
      </c>
      <c r="AU1259" s="232" t="s">
        <v>83</v>
      </c>
      <c r="AY1259" s="17" t="s">
        <v>151</v>
      </c>
      <c r="BE1259" s="233">
        <f>IF(N1259="základní",J1259,0)</f>
        <v>0</v>
      </c>
      <c r="BF1259" s="233">
        <f>IF(N1259="snížená",J1259,0)</f>
        <v>0</v>
      </c>
      <c r="BG1259" s="233">
        <f>IF(N1259="zákl. přenesená",J1259,0)</f>
        <v>0</v>
      </c>
      <c r="BH1259" s="233">
        <f>IF(N1259="sníž. přenesená",J1259,0)</f>
        <v>0</v>
      </c>
      <c r="BI1259" s="233">
        <f>IF(N1259="nulová",J1259,0)</f>
        <v>0</v>
      </c>
      <c r="BJ1259" s="17" t="s">
        <v>157</v>
      </c>
      <c r="BK1259" s="233">
        <f>ROUND(I1259*H1259,2)</f>
        <v>0</v>
      </c>
      <c r="BL1259" s="17" t="s">
        <v>250</v>
      </c>
      <c r="BM1259" s="232" t="s">
        <v>1625</v>
      </c>
    </row>
    <row r="1260" s="2" customFormat="1">
      <c r="A1260" s="38"/>
      <c r="B1260" s="39"/>
      <c r="C1260" s="40"/>
      <c r="D1260" s="234" t="s">
        <v>159</v>
      </c>
      <c r="E1260" s="40"/>
      <c r="F1260" s="235" t="s">
        <v>1624</v>
      </c>
      <c r="G1260" s="40"/>
      <c r="H1260" s="40"/>
      <c r="I1260" s="236"/>
      <c r="J1260" s="40"/>
      <c r="K1260" s="40"/>
      <c r="L1260" s="44"/>
      <c r="M1260" s="237"/>
      <c r="N1260" s="238"/>
      <c r="O1260" s="92"/>
      <c r="P1260" s="92"/>
      <c r="Q1260" s="92"/>
      <c r="R1260" s="92"/>
      <c r="S1260" s="92"/>
      <c r="T1260" s="93"/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T1260" s="17" t="s">
        <v>159</v>
      </c>
      <c r="AU1260" s="17" t="s">
        <v>83</v>
      </c>
    </row>
    <row r="1261" s="2" customFormat="1" ht="16.5" customHeight="1">
      <c r="A1261" s="38"/>
      <c r="B1261" s="39"/>
      <c r="C1261" s="272" t="s">
        <v>1626</v>
      </c>
      <c r="D1261" s="272" t="s">
        <v>387</v>
      </c>
      <c r="E1261" s="273" t="s">
        <v>1627</v>
      </c>
      <c r="F1261" s="274" t="s">
        <v>1628</v>
      </c>
      <c r="G1261" s="275" t="s">
        <v>348</v>
      </c>
      <c r="H1261" s="276">
        <v>5</v>
      </c>
      <c r="I1261" s="277"/>
      <c r="J1261" s="278">
        <f>ROUND(I1261*H1261,2)</f>
        <v>0</v>
      </c>
      <c r="K1261" s="279"/>
      <c r="L1261" s="280"/>
      <c r="M1261" s="281" t="s">
        <v>1</v>
      </c>
      <c r="N1261" s="282" t="s">
        <v>40</v>
      </c>
      <c r="O1261" s="92"/>
      <c r="P1261" s="230">
        <f>O1261*H1261</f>
        <v>0</v>
      </c>
      <c r="Q1261" s="230">
        <v>0</v>
      </c>
      <c r="R1261" s="230">
        <f>Q1261*H1261</f>
        <v>0</v>
      </c>
      <c r="S1261" s="230">
        <v>0</v>
      </c>
      <c r="T1261" s="231">
        <f>S1261*H1261</f>
        <v>0</v>
      </c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  <c r="AE1261" s="38"/>
      <c r="AR1261" s="232" t="s">
        <v>340</v>
      </c>
      <c r="AT1261" s="232" t="s">
        <v>387</v>
      </c>
      <c r="AU1261" s="232" t="s">
        <v>83</v>
      </c>
      <c r="AY1261" s="17" t="s">
        <v>151</v>
      </c>
      <c r="BE1261" s="233">
        <f>IF(N1261="základní",J1261,0)</f>
        <v>0</v>
      </c>
      <c r="BF1261" s="233">
        <f>IF(N1261="snížená",J1261,0)</f>
        <v>0</v>
      </c>
      <c r="BG1261" s="233">
        <f>IF(N1261="zákl. přenesená",J1261,0)</f>
        <v>0</v>
      </c>
      <c r="BH1261" s="233">
        <f>IF(N1261="sníž. přenesená",J1261,0)</f>
        <v>0</v>
      </c>
      <c r="BI1261" s="233">
        <f>IF(N1261="nulová",J1261,0)</f>
        <v>0</v>
      </c>
      <c r="BJ1261" s="17" t="s">
        <v>157</v>
      </c>
      <c r="BK1261" s="233">
        <f>ROUND(I1261*H1261,2)</f>
        <v>0</v>
      </c>
      <c r="BL1261" s="17" t="s">
        <v>250</v>
      </c>
      <c r="BM1261" s="232" t="s">
        <v>1629</v>
      </c>
    </row>
    <row r="1262" s="2" customFormat="1">
      <c r="A1262" s="38"/>
      <c r="B1262" s="39"/>
      <c r="C1262" s="40"/>
      <c r="D1262" s="234" t="s">
        <v>159</v>
      </c>
      <c r="E1262" s="40"/>
      <c r="F1262" s="235" t="s">
        <v>1628</v>
      </c>
      <c r="G1262" s="40"/>
      <c r="H1262" s="40"/>
      <c r="I1262" s="236"/>
      <c r="J1262" s="40"/>
      <c r="K1262" s="40"/>
      <c r="L1262" s="44"/>
      <c r="M1262" s="237"/>
      <c r="N1262" s="238"/>
      <c r="O1262" s="92"/>
      <c r="P1262" s="92"/>
      <c r="Q1262" s="92"/>
      <c r="R1262" s="92"/>
      <c r="S1262" s="92"/>
      <c r="T1262" s="93"/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T1262" s="17" t="s">
        <v>159</v>
      </c>
      <c r="AU1262" s="17" t="s">
        <v>83</v>
      </c>
    </row>
    <row r="1263" s="2" customFormat="1" ht="24.15" customHeight="1">
      <c r="A1263" s="38"/>
      <c r="B1263" s="39"/>
      <c r="C1263" s="220" t="s">
        <v>1630</v>
      </c>
      <c r="D1263" s="220" t="s">
        <v>153</v>
      </c>
      <c r="E1263" s="221" t="s">
        <v>1631</v>
      </c>
      <c r="F1263" s="222" t="s">
        <v>1632</v>
      </c>
      <c r="G1263" s="223" t="s">
        <v>184</v>
      </c>
      <c r="H1263" s="224">
        <v>45</v>
      </c>
      <c r="I1263" s="225"/>
      <c r="J1263" s="226">
        <f>ROUND(I1263*H1263,2)</f>
        <v>0</v>
      </c>
      <c r="K1263" s="227"/>
      <c r="L1263" s="44"/>
      <c r="M1263" s="228" t="s">
        <v>1</v>
      </c>
      <c r="N1263" s="229" t="s">
        <v>40</v>
      </c>
      <c r="O1263" s="92"/>
      <c r="P1263" s="230">
        <f>O1263*H1263</f>
        <v>0</v>
      </c>
      <c r="Q1263" s="230">
        <v>0</v>
      </c>
      <c r="R1263" s="230">
        <f>Q1263*H1263</f>
        <v>0</v>
      </c>
      <c r="S1263" s="230">
        <v>0</v>
      </c>
      <c r="T1263" s="231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32" t="s">
        <v>250</v>
      </c>
      <c r="AT1263" s="232" t="s">
        <v>153</v>
      </c>
      <c r="AU1263" s="232" t="s">
        <v>83</v>
      </c>
      <c r="AY1263" s="17" t="s">
        <v>151</v>
      </c>
      <c r="BE1263" s="233">
        <f>IF(N1263="základní",J1263,0)</f>
        <v>0</v>
      </c>
      <c r="BF1263" s="233">
        <f>IF(N1263="snížená",J1263,0)</f>
        <v>0</v>
      </c>
      <c r="BG1263" s="233">
        <f>IF(N1263="zákl. přenesená",J1263,0)</f>
        <v>0</v>
      </c>
      <c r="BH1263" s="233">
        <f>IF(N1263="sníž. přenesená",J1263,0)</f>
        <v>0</v>
      </c>
      <c r="BI1263" s="233">
        <f>IF(N1263="nulová",J1263,0)</f>
        <v>0</v>
      </c>
      <c r="BJ1263" s="17" t="s">
        <v>157</v>
      </c>
      <c r="BK1263" s="233">
        <f>ROUND(I1263*H1263,2)</f>
        <v>0</v>
      </c>
      <c r="BL1263" s="17" t="s">
        <v>250</v>
      </c>
      <c r="BM1263" s="232" t="s">
        <v>1633</v>
      </c>
    </row>
    <row r="1264" s="2" customFormat="1">
      <c r="A1264" s="38"/>
      <c r="B1264" s="39"/>
      <c r="C1264" s="40"/>
      <c r="D1264" s="234" t="s">
        <v>159</v>
      </c>
      <c r="E1264" s="40"/>
      <c r="F1264" s="235" t="s">
        <v>1632</v>
      </c>
      <c r="G1264" s="40"/>
      <c r="H1264" s="40"/>
      <c r="I1264" s="236"/>
      <c r="J1264" s="40"/>
      <c r="K1264" s="40"/>
      <c r="L1264" s="44"/>
      <c r="M1264" s="237"/>
      <c r="N1264" s="238"/>
      <c r="O1264" s="92"/>
      <c r="P1264" s="92"/>
      <c r="Q1264" s="92"/>
      <c r="R1264" s="92"/>
      <c r="S1264" s="92"/>
      <c r="T1264" s="93"/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T1264" s="17" t="s">
        <v>159</v>
      </c>
      <c r="AU1264" s="17" t="s">
        <v>83</v>
      </c>
    </row>
    <row r="1265" s="2" customFormat="1" ht="16.5" customHeight="1">
      <c r="A1265" s="38"/>
      <c r="B1265" s="39"/>
      <c r="C1265" s="272" t="s">
        <v>1634</v>
      </c>
      <c r="D1265" s="272" t="s">
        <v>387</v>
      </c>
      <c r="E1265" s="273" t="s">
        <v>1635</v>
      </c>
      <c r="F1265" s="274" t="s">
        <v>1636</v>
      </c>
      <c r="G1265" s="275" t="s">
        <v>1637</v>
      </c>
      <c r="H1265" s="276">
        <v>44.887999999999998</v>
      </c>
      <c r="I1265" s="277"/>
      <c r="J1265" s="278">
        <f>ROUND(I1265*H1265,2)</f>
        <v>0</v>
      </c>
      <c r="K1265" s="279"/>
      <c r="L1265" s="280"/>
      <c r="M1265" s="281" t="s">
        <v>1</v>
      </c>
      <c r="N1265" s="282" t="s">
        <v>40</v>
      </c>
      <c r="O1265" s="92"/>
      <c r="P1265" s="230">
        <f>O1265*H1265</f>
        <v>0</v>
      </c>
      <c r="Q1265" s="230">
        <v>0.001</v>
      </c>
      <c r="R1265" s="230">
        <f>Q1265*H1265</f>
        <v>0.044887999999999997</v>
      </c>
      <c r="S1265" s="230">
        <v>0</v>
      </c>
      <c r="T1265" s="231">
        <f>S1265*H1265</f>
        <v>0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232" t="s">
        <v>340</v>
      </c>
      <c r="AT1265" s="232" t="s">
        <v>387</v>
      </c>
      <c r="AU1265" s="232" t="s">
        <v>83</v>
      </c>
      <c r="AY1265" s="17" t="s">
        <v>151</v>
      </c>
      <c r="BE1265" s="233">
        <f>IF(N1265="základní",J1265,0)</f>
        <v>0</v>
      </c>
      <c r="BF1265" s="233">
        <f>IF(N1265="snížená",J1265,0)</f>
        <v>0</v>
      </c>
      <c r="BG1265" s="233">
        <f>IF(N1265="zákl. přenesená",J1265,0)</f>
        <v>0</v>
      </c>
      <c r="BH1265" s="233">
        <f>IF(N1265="sníž. přenesená",J1265,0)</f>
        <v>0</v>
      </c>
      <c r="BI1265" s="233">
        <f>IF(N1265="nulová",J1265,0)</f>
        <v>0</v>
      </c>
      <c r="BJ1265" s="17" t="s">
        <v>157</v>
      </c>
      <c r="BK1265" s="233">
        <f>ROUND(I1265*H1265,2)</f>
        <v>0</v>
      </c>
      <c r="BL1265" s="17" t="s">
        <v>250</v>
      </c>
      <c r="BM1265" s="232" t="s">
        <v>1638</v>
      </c>
    </row>
    <row r="1266" s="2" customFormat="1">
      <c r="A1266" s="38"/>
      <c r="B1266" s="39"/>
      <c r="C1266" s="40"/>
      <c r="D1266" s="234" t="s">
        <v>159</v>
      </c>
      <c r="E1266" s="40"/>
      <c r="F1266" s="235" t="s">
        <v>1636</v>
      </c>
      <c r="G1266" s="40"/>
      <c r="H1266" s="40"/>
      <c r="I1266" s="236"/>
      <c r="J1266" s="40"/>
      <c r="K1266" s="40"/>
      <c r="L1266" s="44"/>
      <c r="M1266" s="237"/>
      <c r="N1266" s="238"/>
      <c r="O1266" s="92"/>
      <c r="P1266" s="92"/>
      <c r="Q1266" s="92"/>
      <c r="R1266" s="92"/>
      <c r="S1266" s="92"/>
      <c r="T1266" s="93"/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T1266" s="17" t="s">
        <v>159</v>
      </c>
      <c r="AU1266" s="17" t="s">
        <v>83</v>
      </c>
    </row>
    <row r="1267" s="13" customFormat="1">
      <c r="A1267" s="13"/>
      <c r="B1267" s="239"/>
      <c r="C1267" s="240"/>
      <c r="D1267" s="234" t="s">
        <v>160</v>
      </c>
      <c r="E1267" s="241" t="s">
        <v>1</v>
      </c>
      <c r="F1267" s="242" t="s">
        <v>1639</v>
      </c>
      <c r="G1267" s="240"/>
      <c r="H1267" s="243">
        <v>44.887999999999998</v>
      </c>
      <c r="I1267" s="244"/>
      <c r="J1267" s="240"/>
      <c r="K1267" s="240"/>
      <c r="L1267" s="245"/>
      <c r="M1267" s="246"/>
      <c r="N1267" s="247"/>
      <c r="O1267" s="247"/>
      <c r="P1267" s="247"/>
      <c r="Q1267" s="247"/>
      <c r="R1267" s="247"/>
      <c r="S1267" s="247"/>
      <c r="T1267" s="24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49" t="s">
        <v>160</v>
      </c>
      <c r="AU1267" s="249" t="s">
        <v>83</v>
      </c>
      <c r="AV1267" s="13" t="s">
        <v>83</v>
      </c>
      <c r="AW1267" s="13" t="s">
        <v>30</v>
      </c>
      <c r="AX1267" s="13" t="s">
        <v>73</v>
      </c>
      <c r="AY1267" s="249" t="s">
        <v>151</v>
      </c>
    </row>
    <row r="1268" s="14" customFormat="1">
      <c r="A1268" s="14"/>
      <c r="B1268" s="250"/>
      <c r="C1268" s="251"/>
      <c r="D1268" s="234" t="s">
        <v>160</v>
      </c>
      <c r="E1268" s="252" t="s">
        <v>1</v>
      </c>
      <c r="F1268" s="253" t="s">
        <v>162</v>
      </c>
      <c r="G1268" s="251"/>
      <c r="H1268" s="254">
        <v>44.887999999999998</v>
      </c>
      <c r="I1268" s="255"/>
      <c r="J1268" s="251"/>
      <c r="K1268" s="251"/>
      <c r="L1268" s="256"/>
      <c r="M1268" s="257"/>
      <c r="N1268" s="258"/>
      <c r="O1268" s="258"/>
      <c r="P1268" s="258"/>
      <c r="Q1268" s="258"/>
      <c r="R1268" s="258"/>
      <c r="S1268" s="258"/>
      <c r="T1268" s="259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60" t="s">
        <v>160</v>
      </c>
      <c r="AU1268" s="260" t="s">
        <v>83</v>
      </c>
      <c r="AV1268" s="14" t="s">
        <v>157</v>
      </c>
      <c r="AW1268" s="14" t="s">
        <v>30</v>
      </c>
      <c r="AX1268" s="14" t="s">
        <v>81</v>
      </c>
      <c r="AY1268" s="260" t="s">
        <v>151</v>
      </c>
    </row>
    <row r="1269" s="2" customFormat="1" ht="24.15" customHeight="1">
      <c r="A1269" s="38"/>
      <c r="B1269" s="39"/>
      <c r="C1269" s="220" t="s">
        <v>1640</v>
      </c>
      <c r="D1269" s="220" t="s">
        <v>153</v>
      </c>
      <c r="E1269" s="221" t="s">
        <v>1641</v>
      </c>
      <c r="F1269" s="222" t="s">
        <v>1642</v>
      </c>
      <c r="G1269" s="223" t="s">
        <v>184</v>
      </c>
      <c r="H1269" s="224">
        <v>155</v>
      </c>
      <c r="I1269" s="225"/>
      <c r="J1269" s="226">
        <f>ROUND(I1269*H1269,2)</f>
        <v>0</v>
      </c>
      <c r="K1269" s="227"/>
      <c r="L1269" s="44"/>
      <c r="M1269" s="228" t="s">
        <v>1</v>
      </c>
      <c r="N1269" s="229" t="s">
        <v>40</v>
      </c>
      <c r="O1269" s="92"/>
      <c r="P1269" s="230">
        <f>O1269*H1269</f>
        <v>0</v>
      </c>
      <c r="Q1269" s="230">
        <v>0</v>
      </c>
      <c r="R1269" s="230">
        <f>Q1269*H1269</f>
        <v>0</v>
      </c>
      <c r="S1269" s="230">
        <v>0</v>
      </c>
      <c r="T1269" s="231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32" t="s">
        <v>250</v>
      </c>
      <c r="AT1269" s="232" t="s">
        <v>153</v>
      </c>
      <c r="AU1269" s="232" t="s">
        <v>83</v>
      </c>
      <c r="AY1269" s="17" t="s">
        <v>151</v>
      </c>
      <c r="BE1269" s="233">
        <f>IF(N1269="základní",J1269,0)</f>
        <v>0</v>
      </c>
      <c r="BF1269" s="233">
        <f>IF(N1269="snížená",J1269,0)</f>
        <v>0</v>
      </c>
      <c r="BG1269" s="233">
        <f>IF(N1269="zákl. přenesená",J1269,0)</f>
        <v>0</v>
      </c>
      <c r="BH1269" s="233">
        <f>IF(N1269="sníž. přenesená",J1269,0)</f>
        <v>0</v>
      </c>
      <c r="BI1269" s="233">
        <f>IF(N1269="nulová",J1269,0)</f>
        <v>0</v>
      </c>
      <c r="BJ1269" s="17" t="s">
        <v>157</v>
      </c>
      <c r="BK1269" s="233">
        <f>ROUND(I1269*H1269,2)</f>
        <v>0</v>
      </c>
      <c r="BL1269" s="17" t="s">
        <v>250</v>
      </c>
      <c r="BM1269" s="232" t="s">
        <v>1643</v>
      </c>
    </row>
    <row r="1270" s="2" customFormat="1">
      <c r="A1270" s="38"/>
      <c r="B1270" s="39"/>
      <c r="C1270" s="40"/>
      <c r="D1270" s="234" t="s">
        <v>159</v>
      </c>
      <c r="E1270" s="40"/>
      <c r="F1270" s="235" t="s">
        <v>1642</v>
      </c>
      <c r="G1270" s="40"/>
      <c r="H1270" s="40"/>
      <c r="I1270" s="236"/>
      <c r="J1270" s="40"/>
      <c r="K1270" s="40"/>
      <c r="L1270" s="44"/>
      <c r="M1270" s="237"/>
      <c r="N1270" s="238"/>
      <c r="O1270" s="92"/>
      <c r="P1270" s="92"/>
      <c r="Q1270" s="92"/>
      <c r="R1270" s="92"/>
      <c r="S1270" s="92"/>
      <c r="T1270" s="93"/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T1270" s="17" t="s">
        <v>159</v>
      </c>
      <c r="AU1270" s="17" t="s">
        <v>83</v>
      </c>
    </row>
    <row r="1271" s="13" customFormat="1">
      <c r="A1271" s="13"/>
      <c r="B1271" s="239"/>
      <c r="C1271" s="240"/>
      <c r="D1271" s="234" t="s">
        <v>160</v>
      </c>
      <c r="E1271" s="241" t="s">
        <v>1</v>
      </c>
      <c r="F1271" s="242" t="s">
        <v>1644</v>
      </c>
      <c r="G1271" s="240"/>
      <c r="H1271" s="243">
        <v>155</v>
      </c>
      <c r="I1271" s="244"/>
      <c r="J1271" s="240"/>
      <c r="K1271" s="240"/>
      <c r="L1271" s="245"/>
      <c r="M1271" s="246"/>
      <c r="N1271" s="247"/>
      <c r="O1271" s="247"/>
      <c r="P1271" s="247"/>
      <c r="Q1271" s="247"/>
      <c r="R1271" s="247"/>
      <c r="S1271" s="247"/>
      <c r="T1271" s="248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49" t="s">
        <v>160</v>
      </c>
      <c r="AU1271" s="249" t="s">
        <v>83</v>
      </c>
      <c r="AV1271" s="13" t="s">
        <v>83</v>
      </c>
      <c r="AW1271" s="13" t="s">
        <v>30</v>
      </c>
      <c r="AX1271" s="13" t="s">
        <v>73</v>
      </c>
      <c r="AY1271" s="249" t="s">
        <v>151</v>
      </c>
    </row>
    <row r="1272" s="14" customFormat="1">
      <c r="A1272" s="14"/>
      <c r="B1272" s="250"/>
      <c r="C1272" s="251"/>
      <c r="D1272" s="234" t="s">
        <v>160</v>
      </c>
      <c r="E1272" s="252" t="s">
        <v>1</v>
      </c>
      <c r="F1272" s="253" t="s">
        <v>162</v>
      </c>
      <c r="G1272" s="251"/>
      <c r="H1272" s="254">
        <v>155</v>
      </c>
      <c r="I1272" s="255"/>
      <c r="J1272" s="251"/>
      <c r="K1272" s="251"/>
      <c r="L1272" s="256"/>
      <c r="M1272" s="257"/>
      <c r="N1272" s="258"/>
      <c r="O1272" s="258"/>
      <c r="P1272" s="258"/>
      <c r="Q1272" s="258"/>
      <c r="R1272" s="258"/>
      <c r="S1272" s="258"/>
      <c r="T1272" s="259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60" t="s">
        <v>160</v>
      </c>
      <c r="AU1272" s="260" t="s">
        <v>83</v>
      </c>
      <c r="AV1272" s="14" t="s">
        <v>157</v>
      </c>
      <c r="AW1272" s="14" t="s">
        <v>30</v>
      </c>
      <c r="AX1272" s="14" t="s">
        <v>81</v>
      </c>
      <c r="AY1272" s="260" t="s">
        <v>151</v>
      </c>
    </row>
    <row r="1273" s="2" customFormat="1" ht="16.5" customHeight="1">
      <c r="A1273" s="38"/>
      <c r="B1273" s="39"/>
      <c r="C1273" s="272" t="s">
        <v>1645</v>
      </c>
      <c r="D1273" s="272" t="s">
        <v>387</v>
      </c>
      <c r="E1273" s="273" t="s">
        <v>1646</v>
      </c>
      <c r="F1273" s="274" t="s">
        <v>1647</v>
      </c>
      <c r="G1273" s="275" t="s">
        <v>1637</v>
      </c>
      <c r="H1273" s="276">
        <v>19.844999999999999</v>
      </c>
      <c r="I1273" s="277"/>
      <c r="J1273" s="278">
        <f>ROUND(I1273*H1273,2)</f>
        <v>0</v>
      </c>
      <c r="K1273" s="279"/>
      <c r="L1273" s="280"/>
      <c r="M1273" s="281" t="s">
        <v>1</v>
      </c>
      <c r="N1273" s="282" t="s">
        <v>40</v>
      </c>
      <c r="O1273" s="92"/>
      <c r="P1273" s="230">
        <f>O1273*H1273</f>
        <v>0</v>
      </c>
      <c r="Q1273" s="230">
        <v>0.001</v>
      </c>
      <c r="R1273" s="230">
        <f>Q1273*H1273</f>
        <v>0.019844999999999998</v>
      </c>
      <c r="S1273" s="230">
        <v>0</v>
      </c>
      <c r="T1273" s="231">
        <f>S1273*H1273</f>
        <v>0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232" t="s">
        <v>340</v>
      </c>
      <c r="AT1273" s="232" t="s">
        <v>387</v>
      </c>
      <c r="AU1273" s="232" t="s">
        <v>83</v>
      </c>
      <c r="AY1273" s="17" t="s">
        <v>151</v>
      </c>
      <c r="BE1273" s="233">
        <f>IF(N1273="základní",J1273,0)</f>
        <v>0</v>
      </c>
      <c r="BF1273" s="233">
        <f>IF(N1273="snížená",J1273,0)</f>
        <v>0</v>
      </c>
      <c r="BG1273" s="233">
        <f>IF(N1273="zákl. přenesená",J1273,0)</f>
        <v>0</v>
      </c>
      <c r="BH1273" s="233">
        <f>IF(N1273="sníž. přenesená",J1273,0)</f>
        <v>0</v>
      </c>
      <c r="BI1273" s="233">
        <f>IF(N1273="nulová",J1273,0)</f>
        <v>0</v>
      </c>
      <c r="BJ1273" s="17" t="s">
        <v>157</v>
      </c>
      <c r="BK1273" s="233">
        <f>ROUND(I1273*H1273,2)</f>
        <v>0</v>
      </c>
      <c r="BL1273" s="17" t="s">
        <v>250</v>
      </c>
      <c r="BM1273" s="232" t="s">
        <v>1648</v>
      </c>
    </row>
    <row r="1274" s="2" customFormat="1">
      <c r="A1274" s="38"/>
      <c r="B1274" s="39"/>
      <c r="C1274" s="40"/>
      <c r="D1274" s="234" t="s">
        <v>159</v>
      </c>
      <c r="E1274" s="40"/>
      <c r="F1274" s="235" t="s">
        <v>1647</v>
      </c>
      <c r="G1274" s="40"/>
      <c r="H1274" s="40"/>
      <c r="I1274" s="236"/>
      <c r="J1274" s="40"/>
      <c r="K1274" s="40"/>
      <c r="L1274" s="44"/>
      <c r="M1274" s="237"/>
      <c r="N1274" s="238"/>
      <c r="O1274" s="92"/>
      <c r="P1274" s="92"/>
      <c r="Q1274" s="92"/>
      <c r="R1274" s="92"/>
      <c r="S1274" s="92"/>
      <c r="T1274" s="93"/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T1274" s="17" t="s">
        <v>159</v>
      </c>
      <c r="AU1274" s="17" t="s">
        <v>83</v>
      </c>
    </row>
    <row r="1275" s="13" customFormat="1">
      <c r="A1275" s="13"/>
      <c r="B1275" s="239"/>
      <c r="C1275" s="240"/>
      <c r="D1275" s="234" t="s">
        <v>160</v>
      </c>
      <c r="E1275" s="241" t="s">
        <v>1</v>
      </c>
      <c r="F1275" s="242" t="s">
        <v>1649</v>
      </c>
      <c r="G1275" s="240"/>
      <c r="H1275" s="243">
        <v>19.844999999999999</v>
      </c>
      <c r="I1275" s="244"/>
      <c r="J1275" s="240"/>
      <c r="K1275" s="240"/>
      <c r="L1275" s="245"/>
      <c r="M1275" s="246"/>
      <c r="N1275" s="247"/>
      <c r="O1275" s="247"/>
      <c r="P1275" s="247"/>
      <c r="Q1275" s="247"/>
      <c r="R1275" s="247"/>
      <c r="S1275" s="247"/>
      <c r="T1275" s="24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9" t="s">
        <v>160</v>
      </c>
      <c r="AU1275" s="249" t="s">
        <v>83</v>
      </c>
      <c r="AV1275" s="13" t="s">
        <v>83</v>
      </c>
      <c r="AW1275" s="13" t="s">
        <v>30</v>
      </c>
      <c r="AX1275" s="13" t="s">
        <v>73</v>
      </c>
      <c r="AY1275" s="249" t="s">
        <v>151</v>
      </c>
    </row>
    <row r="1276" s="14" customFormat="1">
      <c r="A1276" s="14"/>
      <c r="B1276" s="250"/>
      <c r="C1276" s="251"/>
      <c r="D1276" s="234" t="s">
        <v>160</v>
      </c>
      <c r="E1276" s="252" t="s">
        <v>1</v>
      </c>
      <c r="F1276" s="253" t="s">
        <v>162</v>
      </c>
      <c r="G1276" s="251"/>
      <c r="H1276" s="254">
        <v>19.844999999999999</v>
      </c>
      <c r="I1276" s="255"/>
      <c r="J1276" s="251"/>
      <c r="K1276" s="251"/>
      <c r="L1276" s="256"/>
      <c r="M1276" s="257"/>
      <c r="N1276" s="258"/>
      <c r="O1276" s="258"/>
      <c r="P1276" s="258"/>
      <c r="Q1276" s="258"/>
      <c r="R1276" s="258"/>
      <c r="S1276" s="258"/>
      <c r="T1276" s="259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60" t="s">
        <v>160</v>
      </c>
      <c r="AU1276" s="260" t="s">
        <v>83</v>
      </c>
      <c r="AV1276" s="14" t="s">
        <v>157</v>
      </c>
      <c r="AW1276" s="14" t="s">
        <v>30</v>
      </c>
      <c r="AX1276" s="14" t="s">
        <v>81</v>
      </c>
      <c r="AY1276" s="260" t="s">
        <v>151</v>
      </c>
    </row>
    <row r="1277" s="2" customFormat="1" ht="16.5" customHeight="1">
      <c r="A1277" s="38"/>
      <c r="B1277" s="39"/>
      <c r="C1277" s="272" t="s">
        <v>1650</v>
      </c>
      <c r="D1277" s="272" t="s">
        <v>387</v>
      </c>
      <c r="E1277" s="273" t="s">
        <v>1651</v>
      </c>
      <c r="F1277" s="274" t="s">
        <v>1652</v>
      </c>
      <c r="G1277" s="275" t="s">
        <v>1637</v>
      </c>
      <c r="H1277" s="276">
        <v>9.7650000000000006</v>
      </c>
      <c r="I1277" s="277"/>
      <c r="J1277" s="278">
        <f>ROUND(I1277*H1277,2)</f>
        <v>0</v>
      </c>
      <c r="K1277" s="279"/>
      <c r="L1277" s="280"/>
      <c r="M1277" s="281" t="s">
        <v>1</v>
      </c>
      <c r="N1277" s="282" t="s">
        <v>40</v>
      </c>
      <c r="O1277" s="92"/>
      <c r="P1277" s="230">
        <f>O1277*H1277</f>
        <v>0</v>
      </c>
      <c r="Q1277" s="230">
        <v>0.001</v>
      </c>
      <c r="R1277" s="230">
        <f>Q1277*H1277</f>
        <v>0.0097650000000000011</v>
      </c>
      <c r="S1277" s="230">
        <v>0</v>
      </c>
      <c r="T1277" s="231">
        <f>S1277*H1277</f>
        <v>0</v>
      </c>
      <c r="U1277" s="38"/>
      <c r="V1277" s="38"/>
      <c r="W1277" s="38"/>
      <c r="X1277" s="38"/>
      <c r="Y1277" s="38"/>
      <c r="Z1277" s="38"/>
      <c r="AA1277" s="38"/>
      <c r="AB1277" s="38"/>
      <c r="AC1277" s="38"/>
      <c r="AD1277" s="38"/>
      <c r="AE1277" s="38"/>
      <c r="AR1277" s="232" t="s">
        <v>340</v>
      </c>
      <c r="AT1277" s="232" t="s">
        <v>387</v>
      </c>
      <c r="AU1277" s="232" t="s">
        <v>83</v>
      </c>
      <c r="AY1277" s="17" t="s">
        <v>151</v>
      </c>
      <c r="BE1277" s="233">
        <f>IF(N1277="základní",J1277,0)</f>
        <v>0</v>
      </c>
      <c r="BF1277" s="233">
        <f>IF(N1277="snížená",J1277,0)</f>
        <v>0</v>
      </c>
      <c r="BG1277" s="233">
        <f>IF(N1277="zákl. přenesená",J1277,0)</f>
        <v>0</v>
      </c>
      <c r="BH1277" s="233">
        <f>IF(N1277="sníž. přenesená",J1277,0)</f>
        <v>0</v>
      </c>
      <c r="BI1277" s="233">
        <f>IF(N1277="nulová",J1277,0)</f>
        <v>0</v>
      </c>
      <c r="BJ1277" s="17" t="s">
        <v>157</v>
      </c>
      <c r="BK1277" s="233">
        <f>ROUND(I1277*H1277,2)</f>
        <v>0</v>
      </c>
      <c r="BL1277" s="17" t="s">
        <v>250</v>
      </c>
      <c r="BM1277" s="232" t="s">
        <v>1653</v>
      </c>
    </row>
    <row r="1278" s="2" customFormat="1">
      <c r="A1278" s="38"/>
      <c r="B1278" s="39"/>
      <c r="C1278" s="40"/>
      <c r="D1278" s="234" t="s">
        <v>159</v>
      </c>
      <c r="E1278" s="40"/>
      <c r="F1278" s="235" t="s">
        <v>1652</v>
      </c>
      <c r="G1278" s="40"/>
      <c r="H1278" s="40"/>
      <c r="I1278" s="236"/>
      <c r="J1278" s="40"/>
      <c r="K1278" s="40"/>
      <c r="L1278" s="44"/>
      <c r="M1278" s="237"/>
      <c r="N1278" s="238"/>
      <c r="O1278" s="92"/>
      <c r="P1278" s="92"/>
      <c r="Q1278" s="92"/>
      <c r="R1278" s="92"/>
      <c r="S1278" s="92"/>
      <c r="T1278" s="93"/>
      <c r="U1278" s="38"/>
      <c r="V1278" s="38"/>
      <c r="W1278" s="38"/>
      <c r="X1278" s="38"/>
      <c r="Y1278" s="38"/>
      <c r="Z1278" s="38"/>
      <c r="AA1278" s="38"/>
      <c r="AB1278" s="38"/>
      <c r="AC1278" s="38"/>
      <c r="AD1278" s="38"/>
      <c r="AE1278" s="38"/>
      <c r="AT1278" s="17" t="s">
        <v>159</v>
      </c>
      <c r="AU1278" s="17" t="s">
        <v>83</v>
      </c>
    </row>
    <row r="1279" s="13" customFormat="1">
      <c r="A1279" s="13"/>
      <c r="B1279" s="239"/>
      <c r="C1279" s="240"/>
      <c r="D1279" s="234" t="s">
        <v>160</v>
      </c>
      <c r="E1279" s="241" t="s">
        <v>1</v>
      </c>
      <c r="F1279" s="242" t="s">
        <v>1654</v>
      </c>
      <c r="G1279" s="240"/>
      <c r="H1279" s="243">
        <v>9.7650000000000006</v>
      </c>
      <c r="I1279" s="244"/>
      <c r="J1279" s="240"/>
      <c r="K1279" s="240"/>
      <c r="L1279" s="245"/>
      <c r="M1279" s="246"/>
      <c r="N1279" s="247"/>
      <c r="O1279" s="247"/>
      <c r="P1279" s="247"/>
      <c r="Q1279" s="247"/>
      <c r="R1279" s="247"/>
      <c r="S1279" s="247"/>
      <c r="T1279" s="24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9" t="s">
        <v>160</v>
      </c>
      <c r="AU1279" s="249" t="s">
        <v>83</v>
      </c>
      <c r="AV1279" s="13" t="s">
        <v>83</v>
      </c>
      <c r="AW1279" s="13" t="s">
        <v>30</v>
      </c>
      <c r="AX1279" s="13" t="s">
        <v>73</v>
      </c>
      <c r="AY1279" s="249" t="s">
        <v>151</v>
      </c>
    </row>
    <row r="1280" s="14" customFormat="1">
      <c r="A1280" s="14"/>
      <c r="B1280" s="250"/>
      <c r="C1280" s="251"/>
      <c r="D1280" s="234" t="s">
        <v>160</v>
      </c>
      <c r="E1280" s="252" t="s">
        <v>1</v>
      </c>
      <c r="F1280" s="253" t="s">
        <v>162</v>
      </c>
      <c r="G1280" s="251"/>
      <c r="H1280" s="254">
        <v>9.7650000000000006</v>
      </c>
      <c r="I1280" s="255"/>
      <c r="J1280" s="251"/>
      <c r="K1280" s="251"/>
      <c r="L1280" s="256"/>
      <c r="M1280" s="257"/>
      <c r="N1280" s="258"/>
      <c r="O1280" s="258"/>
      <c r="P1280" s="258"/>
      <c r="Q1280" s="258"/>
      <c r="R1280" s="258"/>
      <c r="S1280" s="258"/>
      <c r="T1280" s="25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60" t="s">
        <v>160</v>
      </c>
      <c r="AU1280" s="260" t="s">
        <v>83</v>
      </c>
      <c r="AV1280" s="14" t="s">
        <v>157</v>
      </c>
      <c r="AW1280" s="14" t="s">
        <v>30</v>
      </c>
      <c r="AX1280" s="14" t="s">
        <v>81</v>
      </c>
      <c r="AY1280" s="260" t="s">
        <v>151</v>
      </c>
    </row>
    <row r="1281" s="2" customFormat="1" ht="21.75" customHeight="1">
      <c r="A1281" s="38"/>
      <c r="B1281" s="39"/>
      <c r="C1281" s="272" t="s">
        <v>1655</v>
      </c>
      <c r="D1281" s="272" t="s">
        <v>387</v>
      </c>
      <c r="E1281" s="273" t="s">
        <v>1656</v>
      </c>
      <c r="F1281" s="274" t="s">
        <v>1657</v>
      </c>
      <c r="G1281" s="275" t="s">
        <v>348</v>
      </c>
      <c r="H1281" s="276">
        <v>83</v>
      </c>
      <c r="I1281" s="277"/>
      <c r="J1281" s="278">
        <f>ROUND(I1281*H1281,2)</f>
        <v>0</v>
      </c>
      <c r="K1281" s="279"/>
      <c r="L1281" s="280"/>
      <c r="M1281" s="281" t="s">
        <v>1</v>
      </c>
      <c r="N1281" s="282" t="s">
        <v>40</v>
      </c>
      <c r="O1281" s="92"/>
      <c r="P1281" s="230">
        <f>O1281*H1281</f>
        <v>0</v>
      </c>
      <c r="Q1281" s="230">
        <v>0.00021000000000000001</v>
      </c>
      <c r="R1281" s="230">
        <f>Q1281*H1281</f>
        <v>0.017430000000000001</v>
      </c>
      <c r="S1281" s="230">
        <v>0</v>
      </c>
      <c r="T1281" s="231">
        <f>S1281*H1281</f>
        <v>0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32" t="s">
        <v>340</v>
      </c>
      <c r="AT1281" s="232" t="s">
        <v>387</v>
      </c>
      <c r="AU1281" s="232" t="s">
        <v>83</v>
      </c>
      <c r="AY1281" s="17" t="s">
        <v>151</v>
      </c>
      <c r="BE1281" s="233">
        <f>IF(N1281="základní",J1281,0)</f>
        <v>0</v>
      </c>
      <c r="BF1281" s="233">
        <f>IF(N1281="snížená",J1281,0)</f>
        <v>0</v>
      </c>
      <c r="BG1281" s="233">
        <f>IF(N1281="zákl. přenesená",J1281,0)</f>
        <v>0</v>
      </c>
      <c r="BH1281" s="233">
        <f>IF(N1281="sníž. přenesená",J1281,0)</f>
        <v>0</v>
      </c>
      <c r="BI1281" s="233">
        <f>IF(N1281="nulová",J1281,0)</f>
        <v>0</v>
      </c>
      <c r="BJ1281" s="17" t="s">
        <v>157</v>
      </c>
      <c r="BK1281" s="233">
        <f>ROUND(I1281*H1281,2)</f>
        <v>0</v>
      </c>
      <c r="BL1281" s="17" t="s">
        <v>250</v>
      </c>
      <c r="BM1281" s="232" t="s">
        <v>1658</v>
      </c>
    </row>
    <row r="1282" s="2" customFormat="1">
      <c r="A1282" s="38"/>
      <c r="B1282" s="39"/>
      <c r="C1282" s="40"/>
      <c r="D1282" s="234" t="s">
        <v>159</v>
      </c>
      <c r="E1282" s="40"/>
      <c r="F1282" s="235" t="s">
        <v>1657</v>
      </c>
      <c r="G1282" s="40"/>
      <c r="H1282" s="40"/>
      <c r="I1282" s="236"/>
      <c r="J1282" s="40"/>
      <c r="K1282" s="40"/>
      <c r="L1282" s="44"/>
      <c r="M1282" s="237"/>
      <c r="N1282" s="238"/>
      <c r="O1282" s="92"/>
      <c r="P1282" s="92"/>
      <c r="Q1282" s="92"/>
      <c r="R1282" s="92"/>
      <c r="S1282" s="92"/>
      <c r="T1282" s="93"/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T1282" s="17" t="s">
        <v>159</v>
      </c>
      <c r="AU1282" s="17" t="s">
        <v>83</v>
      </c>
    </row>
    <row r="1283" s="2" customFormat="1" ht="16.5" customHeight="1">
      <c r="A1283" s="38"/>
      <c r="B1283" s="39"/>
      <c r="C1283" s="272" t="s">
        <v>1659</v>
      </c>
      <c r="D1283" s="272" t="s">
        <v>387</v>
      </c>
      <c r="E1283" s="273" t="s">
        <v>1660</v>
      </c>
      <c r="F1283" s="274" t="s">
        <v>1661</v>
      </c>
      <c r="G1283" s="275" t="s">
        <v>348</v>
      </c>
      <c r="H1283" s="276">
        <v>5</v>
      </c>
      <c r="I1283" s="277"/>
      <c r="J1283" s="278">
        <f>ROUND(I1283*H1283,2)</f>
        <v>0</v>
      </c>
      <c r="K1283" s="279"/>
      <c r="L1283" s="280"/>
      <c r="M1283" s="281" t="s">
        <v>1</v>
      </c>
      <c r="N1283" s="282" t="s">
        <v>40</v>
      </c>
      <c r="O1283" s="92"/>
      <c r="P1283" s="230">
        <f>O1283*H1283</f>
        <v>0</v>
      </c>
      <c r="Q1283" s="230">
        <v>0.00013999999999999999</v>
      </c>
      <c r="R1283" s="230">
        <f>Q1283*H1283</f>
        <v>0.00069999999999999988</v>
      </c>
      <c r="S1283" s="230">
        <v>0</v>
      </c>
      <c r="T1283" s="231">
        <f>S1283*H1283</f>
        <v>0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232" t="s">
        <v>340</v>
      </c>
      <c r="AT1283" s="232" t="s">
        <v>387</v>
      </c>
      <c r="AU1283" s="232" t="s">
        <v>83</v>
      </c>
      <c r="AY1283" s="17" t="s">
        <v>151</v>
      </c>
      <c r="BE1283" s="233">
        <f>IF(N1283="základní",J1283,0)</f>
        <v>0</v>
      </c>
      <c r="BF1283" s="233">
        <f>IF(N1283="snížená",J1283,0)</f>
        <v>0</v>
      </c>
      <c r="BG1283" s="233">
        <f>IF(N1283="zákl. přenesená",J1283,0)</f>
        <v>0</v>
      </c>
      <c r="BH1283" s="233">
        <f>IF(N1283="sníž. přenesená",J1283,0)</f>
        <v>0</v>
      </c>
      <c r="BI1283" s="233">
        <f>IF(N1283="nulová",J1283,0)</f>
        <v>0</v>
      </c>
      <c r="BJ1283" s="17" t="s">
        <v>157</v>
      </c>
      <c r="BK1283" s="233">
        <f>ROUND(I1283*H1283,2)</f>
        <v>0</v>
      </c>
      <c r="BL1283" s="17" t="s">
        <v>250</v>
      </c>
      <c r="BM1283" s="232" t="s">
        <v>1662</v>
      </c>
    </row>
    <row r="1284" s="2" customFormat="1">
      <c r="A1284" s="38"/>
      <c r="B1284" s="39"/>
      <c r="C1284" s="40"/>
      <c r="D1284" s="234" t="s">
        <v>159</v>
      </c>
      <c r="E1284" s="40"/>
      <c r="F1284" s="235" t="s">
        <v>1661</v>
      </c>
      <c r="G1284" s="40"/>
      <c r="H1284" s="40"/>
      <c r="I1284" s="236"/>
      <c r="J1284" s="40"/>
      <c r="K1284" s="40"/>
      <c r="L1284" s="44"/>
      <c r="M1284" s="237"/>
      <c r="N1284" s="238"/>
      <c r="O1284" s="92"/>
      <c r="P1284" s="92"/>
      <c r="Q1284" s="92"/>
      <c r="R1284" s="92"/>
      <c r="S1284" s="92"/>
      <c r="T1284" s="93"/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  <c r="AE1284" s="38"/>
      <c r="AT1284" s="17" t="s">
        <v>159</v>
      </c>
      <c r="AU1284" s="17" t="s">
        <v>83</v>
      </c>
    </row>
    <row r="1285" s="2" customFormat="1" ht="16.5" customHeight="1">
      <c r="A1285" s="38"/>
      <c r="B1285" s="39"/>
      <c r="C1285" s="220" t="s">
        <v>1663</v>
      </c>
      <c r="D1285" s="220" t="s">
        <v>153</v>
      </c>
      <c r="E1285" s="221" t="s">
        <v>1664</v>
      </c>
      <c r="F1285" s="222" t="s">
        <v>1665</v>
      </c>
      <c r="G1285" s="223" t="s">
        <v>348</v>
      </c>
      <c r="H1285" s="224">
        <v>142</v>
      </c>
      <c r="I1285" s="225"/>
      <c r="J1285" s="226">
        <f>ROUND(I1285*H1285,2)</f>
        <v>0</v>
      </c>
      <c r="K1285" s="227"/>
      <c r="L1285" s="44"/>
      <c r="M1285" s="228" t="s">
        <v>1</v>
      </c>
      <c r="N1285" s="229" t="s">
        <v>40</v>
      </c>
      <c r="O1285" s="92"/>
      <c r="P1285" s="230">
        <f>O1285*H1285</f>
        <v>0</v>
      </c>
      <c r="Q1285" s="230">
        <v>0</v>
      </c>
      <c r="R1285" s="230">
        <f>Q1285*H1285</f>
        <v>0</v>
      </c>
      <c r="S1285" s="230">
        <v>0</v>
      </c>
      <c r="T1285" s="231">
        <f>S1285*H1285</f>
        <v>0</v>
      </c>
      <c r="U1285" s="38"/>
      <c r="V1285" s="38"/>
      <c r="W1285" s="38"/>
      <c r="X1285" s="38"/>
      <c r="Y1285" s="38"/>
      <c r="Z1285" s="38"/>
      <c r="AA1285" s="38"/>
      <c r="AB1285" s="38"/>
      <c r="AC1285" s="38"/>
      <c r="AD1285" s="38"/>
      <c r="AE1285" s="38"/>
      <c r="AR1285" s="232" t="s">
        <v>250</v>
      </c>
      <c r="AT1285" s="232" t="s">
        <v>153</v>
      </c>
      <c r="AU1285" s="232" t="s">
        <v>83</v>
      </c>
      <c r="AY1285" s="17" t="s">
        <v>151</v>
      </c>
      <c r="BE1285" s="233">
        <f>IF(N1285="základní",J1285,0)</f>
        <v>0</v>
      </c>
      <c r="BF1285" s="233">
        <f>IF(N1285="snížená",J1285,0)</f>
        <v>0</v>
      </c>
      <c r="BG1285" s="233">
        <f>IF(N1285="zákl. přenesená",J1285,0)</f>
        <v>0</v>
      </c>
      <c r="BH1285" s="233">
        <f>IF(N1285="sníž. přenesená",J1285,0)</f>
        <v>0</v>
      </c>
      <c r="BI1285" s="233">
        <f>IF(N1285="nulová",J1285,0)</f>
        <v>0</v>
      </c>
      <c r="BJ1285" s="17" t="s">
        <v>157</v>
      </c>
      <c r="BK1285" s="233">
        <f>ROUND(I1285*H1285,2)</f>
        <v>0</v>
      </c>
      <c r="BL1285" s="17" t="s">
        <v>250</v>
      </c>
      <c r="BM1285" s="232" t="s">
        <v>1666</v>
      </c>
    </row>
    <row r="1286" s="2" customFormat="1">
      <c r="A1286" s="38"/>
      <c r="B1286" s="39"/>
      <c r="C1286" s="40"/>
      <c r="D1286" s="234" t="s">
        <v>159</v>
      </c>
      <c r="E1286" s="40"/>
      <c r="F1286" s="235" t="s">
        <v>1665</v>
      </c>
      <c r="G1286" s="40"/>
      <c r="H1286" s="40"/>
      <c r="I1286" s="236"/>
      <c r="J1286" s="40"/>
      <c r="K1286" s="40"/>
      <c r="L1286" s="44"/>
      <c r="M1286" s="237"/>
      <c r="N1286" s="238"/>
      <c r="O1286" s="92"/>
      <c r="P1286" s="92"/>
      <c r="Q1286" s="92"/>
      <c r="R1286" s="92"/>
      <c r="S1286" s="92"/>
      <c r="T1286" s="93"/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T1286" s="17" t="s">
        <v>159</v>
      </c>
      <c r="AU1286" s="17" t="s">
        <v>83</v>
      </c>
    </row>
    <row r="1287" s="13" customFormat="1">
      <c r="A1287" s="13"/>
      <c r="B1287" s="239"/>
      <c r="C1287" s="240"/>
      <c r="D1287" s="234" t="s">
        <v>160</v>
      </c>
      <c r="E1287" s="241" t="s">
        <v>1</v>
      </c>
      <c r="F1287" s="242" t="s">
        <v>1667</v>
      </c>
      <c r="G1287" s="240"/>
      <c r="H1287" s="243">
        <v>142</v>
      </c>
      <c r="I1287" s="244"/>
      <c r="J1287" s="240"/>
      <c r="K1287" s="240"/>
      <c r="L1287" s="245"/>
      <c r="M1287" s="246"/>
      <c r="N1287" s="247"/>
      <c r="O1287" s="247"/>
      <c r="P1287" s="247"/>
      <c r="Q1287" s="247"/>
      <c r="R1287" s="247"/>
      <c r="S1287" s="247"/>
      <c r="T1287" s="24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9" t="s">
        <v>160</v>
      </c>
      <c r="AU1287" s="249" t="s">
        <v>83</v>
      </c>
      <c r="AV1287" s="13" t="s">
        <v>83</v>
      </c>
      <c r="AW1287" s="13" t="s">
        <v>30</v>
      </c>
      <c r="AX1287" s="13" t="s">
        <v>73</v>
      </c>
      <c r="AY1287" s="249" t="s">
        <v>151</v>
      </c>
    </row>
    <row r="1288" s="14" customFormat="1">
      <c r="A1288" s="14"/>
      <c r="B1288" s="250"/>
      <c r="C1288" s="251"/>
      <c r="D1288" s="234" t="s">
        <v>160</v>
      </c>
      <c r="E1288" s="252" t="s">
        <v>1</v>
      </c>
      <c r="F1288" s="253" t="s">
        <v>162</v>
      </c>
      <c r="G1288" s="251"/>
      <c r="H1288" s="254">
        <v>142</v>
      </c>
      <c r="I1288" s="255"/>
      <c r="J1288" s="251"/>
      <c r="K1288" s="251"/>
      <c r="L1288" s="256"/>
      <c r="M1288" s="257"/>
      <c r="N1288" s="258"/>
      <c r="O1288" s="258"/>
      <c r="P1288" s="258"/>
      <c r="Q1288" s="258"/>
      <c r="R1288" s="258"/>
      <c r="S1288" s="258"/>
      <c r="T1288" s="259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60" t="s">
        <v>160</v>
      </c>
      <c r="AU1288" s="260" t="s">
        <v>83</v>
      </c>
      <c r="AV1288" s="14" t="s">
        <v>157</v>
      </c>
      <c r="AW1288" s="14" t="s">
        <v>30</v>
      </c>
      <c r="AX1288" s="14" t="s">
        <v>81</v>
      </c>
      <c r="AY1288" s="260" t="s">
        <v>151</v>
      </c>
    </row>
    <row r="1289" s="2" customFormat="1" ht="16.5" customHeight="1">
      <c r="A1289" s="38"/>
      <c r="B1289" s="39"/>
      <c r="C1289" s="272" t="s">
        <v>1668</v>
      </c>
      <c r="D1289" s="272" t="s">
        <v>387</v>
      </c>
      <c r="E1289" s="273" t="s">
        <v>1669</v>
      </c>
      <c r="F1289" s="274" t="s">
        <v>1670</v>
      </c>
      <c r="G1289" s="275" t="s">
        <v>348</v>
      </c>
      <c r="H1289" s="276">
        <v>5</v>
      </c>
      <c r="I1289" s="277"/>
      <c r="J1289" s="278">
        <f>ROUND(I1289*H1289,2)</f>
        <v>0</v>
      </c>
      <c r="K1289" s="279"/>
      <c r="L1289" s="280"/>
      <c r="M1289" s="281" t="s">
        <v>1</v>
      </c>
      <c r="N1289" s="282" t="s">
        <v>40</v>
      </c>
      <c r="O1289" s="92"/>
      <c r="P1289" s="230">
        <f>O1289*H1289</f>
        <v>0</v>
      </c>
      <c r="Q1289" s="230">
        <v>0.00020000000000000001</v>
      </c>
      <c r="R1289" s="230">
        <f>Q1289*H1289</f>
        <v>0.001</v>
      </c>
      <c r="S1289" s="230">
        <v>0</v>
      </c>
      <c r="T1289" s="231">
        <f>S1289*H1289</f>
        <v>0</v>
      </c>
      <c r="U1289" s="38"/>
      <c r="V1289" s="38"/>
      <c r="W1289" s="38"/>
      <c r="X1289" s="38"/>
      <c r="Y1289" s="38"/>
      <c r="Z1289" s="38"/>
      <c r="AA1289" s="38"/>
      <c r="AB1289" s="38"/>
      <c r="AC1289" s="38"/>
      <c r="AD1289" s="38"/>
      <c r="AE1289" s="38"/>
      <c r="AR1289" s="232" t="s">
        <v>340</v>
      </c>
      <c r="AT1289" s="232" t="s">
        <v>387</v>
      </c>
      <c r="AU1289" s="232" t="s">
        <v>83</v>
      </c>
      <c r="AY1289" s="17" t="s">
        <v>151</v>
      </c>
      <c r="BE1289" s="233">
        <f>IF(N1289="základní",J1289,0)</f>
        <v>0</v>
      </c>
      <c r="BF1289" s="233">
        <f>IF(N1289="snížená",J1289,0)</f>
        <v>0</v>
      </c>
      <c r="BG1289" s="233">
        <f>IF(N1289="zákl. přenesená",J1289,0)</f>
        <v>0</v>
      </c>
      <c r="BH1289" s="233">
        <f>IF(N1289="sníž. přenesená",J1289,0)</f>
        <v>0</v>
      </c>
      <c r="BI1289" s="233">
        <f>IF(N1289="nulová",J1289,0)</f>
        <v>0</v>
      </c>
      <c r="BJ1289" s="17" t="s">
        <v>157</v>
      </c>
      <c r="BK1289" s="233">
        <f>ROUND(I1289*H1289,2)</f>
        <v>0</v>
      </c>
      <c r="BL1289" s="17" t="s">
        <v>250</v>
      </c>
      <c r="BM1289" s="232" t="s">
        <v>1671</v>
      </c>
    </row>
    <row r="1290" s="2" customFormat="1">
      <c r="A1290" s="38"/>
      <c r="B1290" s="39"/>
      <c r="C1290" s="40"/>
      <c r="D1290" s="234" t="s">
        <v>159</v>
      </c>
      <c r="E1290" s="40"/>
      <c r="F1290" s="235" t="s">
        <v>1670</v>
      </c>
      <c r="G1290" s="40"/>
      <c r="H1290" s="40"/>
      <c r="I1290" s="236"/>
      <c r="J1290" s="40"/>
      <c r="K1290" s="40"/>
      <c r="L1290" s="44"/>
      <c r="M1290" s="237"/>
      <c r="N1290" s="238"/>
      <c r="O1290" s="92"/>
      <c r="P1290" s="92"/>
      <c r="Q1290" s="92"/>
      <c r="R1290" s="92"/>
      <c r="S1290" s="92"/>
      <c r="T1290" s="93"/>
      <c r="U1290" s="38"/>
      <c r="V1290" s="38"/>
      <c r="W1290" s="38"/>
      <c r="X1290" s="38"/>
      <c r="Y1290" s="38"/>
      <c r="Z1290" s="38"/>
      <c r="AA1290" s="38"/>
      <c r="AB1290" s="38"/>
      <c r="AC1290" s="38"/>
      <c r="AD1290" s="38"/>
      <c r="AE1290" s="38"/>
      <c r="AT1290" s="17" t="s">
        <v>159</v>
      </c>
      <c r="AU1290" s="17" t="s">
        <v>83</v>
      </c>
    </row>
    <row r="1291" s="2" customFormat="1" ht="16.5" customHeight="1">
      <c r="A1291" s="38"/>
      <c r="B1291" s="39"/>
      <c r="C1291" s="272" t="s">
        <v>1672</v>
      </c>
      <c r="D1291" s="272" t="s">
        <v>387</v>
      </c>
      <c r="E1291" s="273" t="s">
        <v>1673</v>
      </c>
      <c r="F1291" s="274" t="s">
        <v>1674</v>
      </c>
      <c r="G1291" s="275" t="s">
        <v>348</v>
      </c>
      <c r="H1291" s="276">
        <v>45</v>
      </c>
      <c r="I1291" s="277"/>
      <c r="J1291" s="278">
        <f>ROUND(I1291*H1291,2)</f>
        <v>0</v>
      </c>
      <c r="K1291" s="279"/>
      <c r="L1291" s="280"/>
      <c r="M1291" s="281" t="s">
        <v>1</v>
      </c>
      <c r="N1291" s="282" t="s">
        <v>40</v>
      </c>
      <c r="O1291" s="92"/>
      <c r="P1291" s="230">
        <f>O1291*H1291</f>
        <v>0</v>
      </c>
      <c r="Q1291" s="230">
        <v>0.00013999999999999999</v>
      </c>
      <c r="R1291" s="230">
        <f>Q1291*H1291</f>
        <v>0.0062999999999999992</v>
      </c>
      <c r="S1291" s="230">
        <v>0</v>
      </c>
      <c r="T1291" s="231">
        <f>S1291*H1291</f>
        <v>0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232" t="s">
        <v>340</v>
      </c>
      <c r="AT1291" s="232" t="s">
        <v>387</v>
      </c>
      <c r="AU1291" s="232" t="s">
        <v>83</v>
      </c>
      <c r="AY1291" s="17" t="s">
        <v>151</v>
      </c>
      <c r="BE1291" s="233">
        <f>IF(N1291="základní",J1291,0)</f>
        <v>0</v>
      </c>
      <c r="BF1291" s="233">
        <f>IF(N1291="snížená",J1291,0)</f>
        <v>0</v>
      </c>
      <c r="BG1291" s="233">
        <f>IF(N1291="zákl. přenesená",J1291,0)</f>
        <v>0</v>
      </c>
      <c r="BH1291" s="233">
        <f>IF(N1291="sníž. přenesená",J1291,0)</f>
        <v>0</v>
      </c>
      <c r="BI1291" s="233">
        <f>IF(N1291="nulová",J1291,0)</f>
        <v>0</v>
      </c>
      <c r="BJ1291" s="17" t="s">
        <v>157</v>
      </c>
      <c r="BK1291" s="233">
        <f>ROUND(I1291*H1291,2)</f>
        <v>0</v>
      </c>
      <c r="BL1291" s="17" t="s">
        <v>250</v>
      </c>
      <c r="BM1291" s="232" t="s">
        <v>1675</v>
      </c>
    </row>
    <row r="1292" s="2" customFormat="1">
      <c r="A1292" s="38"/>
      <c r="B1292" s="39"/>
      <c r="C1292" s="40"/>
      <c r="D1292" s="234" t="s">
        <v>159</v>
      </c>
      <c r="E1292" s="40"/>
      <c r="F1292" s="235" t="s">
        <v>1674</v>
      </c>
      <c r="G1292" s="40"/>
      <c r="H1292" s="40"/>
      <c r="I1292" s="236"/>
      <c r="J1292" s="40"/>
      <c r="K1292" s="40"/>
      <c r="L1292" s="44"/>
      <c r="M1292" s="237"/>
      <c r="N1292" s="238"/>
      <c r="O1292" s="92"/>
      <c r="P1292" s="92"/>
      <c r="Q1292" s="92"/>
      <c r="R1292" s="92"/>
      <c r="S1292" s="92"/>
      <c r="T1292" s="93"/>
      <c r="U1292" s="38"/>
      <c r="V1292" s="38"/>
      <c r="W1292" s="38"/>
      <c r="X1292" s="38"/>
      <c r="Y1292" s="38"/>
      <c r="Z1292" s="38"/>
      <c r="AA1292" s="38"/>
      <c r="AB1292" s="38"/>
      <c r="AC1292" s="38"/>
      <c r="AD1292" s="38"/>
      <c r="AE1292" s="38"/>
      <c r="AT1292" s="17" t="s">
        <v>159</v>
      </c>
      <c r="AU1292" s="17" t="s">
        <v>83</v>
      </c>
    </row>
    <row r="1293" s="2" customFormat="1" ht="16.5" customHeight="1">
      <c r="A1293" s="38"/>
      <c r="B1293" s="39"/>
      <c r="C1293" s="272" t="s">
        <v>1676</v>
      </c>
      <c r="D1293" s="272" t="s">
        <v>387</v>
      </c>
      <c r="E1293" s="273" t="s">
        <v>1677</v>
      </c>
      <c r="F1293" s="274" t="s">
        <v>1678</v>
      </c>
      <c r="G1293" s="275" t="s">
        <v>348</v>
      </c>
      <c r="H1293" s="276">
        <v>20</v>
      </c>
      <c r="I1293" s="277"/>
      <c r="J1293" s="278">
        <f>ROUND(I1293*H1293,2)</f>
        <v>0</v>
      </c>
      <c r="K1293" s="279"/>
      <c r="L1293" s="280"/>
      <c r="M1293" s="281" t="s">
        <v>1</v>
      </c>
      <c r="N1293" s="282" t="s">
        <v>40</v>
      </c>
      <c r="O1293" s="92"/>
      <c r="P1293" s="230">
        <f>O1293*H1293</f>
        <v>0</v>
      </c>
      <c r="Q1293" s="230">
        <v>0.00023000000000000001</v>
      </c>
      <c r="R1293" s="230">
        <f>Q1293*H1293</f>
        <v>0.0045999999999999999</v>
      </c>
      <c r="S1293" s="230">
        <v>0</v>
      </c>
      <c r="T1293" s="231">
        <f>S1293*H1293</f>
        <v>0</v>
      </c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  <c r="AE1293" s="38"/>
      <c r="AR1293" s="232" t="s">
        <v>340</v>
      </c>
      <c r="AT1293" s="232" t="s">
        <v>387</v>
      </c>
      <c r="AU1293" s="232" t="s">
        <v>83</v>
      </c>
      <c r="AY1293" s="17" t="s">
        <v>151</v>
      </c>
      <c r="BE1293" s="233">
        <f>IF(N1293="základní",J1293,0)</f>
        <v>0</v>
      </c>
      <c r="BF1293" s="233">
        <f>IF(N1293="snížená",J1293,0)</f>
        <v>0</v>
      </c>
      <c r="BG1293" s="233">
        <f>IF(N1293="zákl. přenesená",J1293,0)</f>
        <v>0</v>
      </c>
      <c r="BH1293" s="233">
        <f>IF(N1293="sníž. přenesená",J1293,0)</f>
        <v>0</v>
      </c>
      <c r="BI1293" s="233">
        <f>IF(N1293="nulová",J1293,0)</f>
        <v>0</v>
      </c>
      <c r="BJ1293" s="17" t="s">
        <v>157</v>
      </c>
      <c r="BK1293" s="233">
        <f>ROUND(I1293*H1293,2)</f>
        <v>0</v>
      </c>
      <c r="BL1293" s="17" t="s">
        <v>250</v>
      </c>
      <c r="BM1293" s="232" t="s">
        <v>1679</v>
      </c>
    </row>
    <row r="1294" s="2" customFormat="1">
      <c r="A1294" s="38"/>
      <c r="B1294" s="39"/>
      <c r="C1294" s="40"/>
      <c r="D1294" s="234" t="s">
        <v>159</v>
      </c>
      <c r="E1294" s="40"/>
      <c r="F1294" s="235" t="s">
        <v>1678</v>
      </c>
      <c r="G1294" s="40"/>
      <c r="H1294" s="40"/>
      <c r="I1294" s="236"/>
      <c r="J1294" s="40"/>
      <c r="K1294" s="40"/>
      <c r="L1294" s="44"/>
      <c r="M1294" s="237"/>
      <c r="N1294" s="238"/>
      <c r="O1294" s="92"/>
      <c r="P1294" s="92"/>
      <c r="Q1294" s="92"/>
      <c r="R1294" s="92"/>
      <c r="S1294" s="92"/>
      <c r="T1294" s="93"/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T1294" s="17" t="s">
        <v>159</v>
      </c>
      <c r="AU1294" s="17" t="s">
        <v>83</v>
      </c>
    </row>
    <row r="1295" s="2" customFormat="1" ht="24.15" customHeight="1">
      <c r="A1295" s="38"/>
      <c r="B1295" s="39"/>
      <c r="C1295" s="272" t="s">
        <v>1680</v>
      </c>
      <c r="D1295" s="272" t="s">
        <v>387</v>
      </c>
      <c r="E1295" s="273" t="s">
        <v>1681</v>
      </c>
      <c r="F1295" s="274" t="s">
        <v>1682</v>
      </c>
      <c r="G1295" s="275" t="s">
        <v>348</v>
      </c>
      <c r="H1295" s="276">
        <v>25</v>
      </c>
      <c r="I1295" s="277"/>
      <c r="J1295" s="278">
        <f>ROUND(I1295*H1295,2)</f>
        <v>0</v>
      </c>
      <c r="K1295" s="279"/>
      <c r="L1295" s="280"/>
      <c r="M1295" s="281" t="s">
        <v>1</v>
      </c>
      <c r="N1295" s="282" t="s">
        <v>40</v>
      </c>
      <c r="O1295" s="92"/>
      <c r="P1295" s="230">
        <f>O1295*H1295</f>
        <v>0</v>
      </c>
      <c r="Q1295" s="230">
        <v>0.00025999999999999998</v>
      </c>
      <c r="R1295" s="230">
        <f>Q1295*H1295</f>
        <v>0.0064999999999999997</v>
      </c>
      <c r="S1295" s="230">
        <v>0</v>
      </c>
      <c r="T1295" s="231">
        <f>S1295*H1295</f>
        <v>0</v>
      </c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R1295" s="232" t="s">
        <v>340</v>
      </c>
      <c r="AT1295" s="232" t="s">
        <v>387</v>
      </c>
      <c r="AU1295" s="232" t="s">
        <v>83</v>
      </c>
      <c r="AY1295" s="17" t="s">
        <v>151</v>
      </c>
      <c r="BE1295" s="233">
        <f>IF(N1295="základní",J1295,0)</f>
        <v>0</v>
      </c>
      <c r="BF1295" s="233">
        <f>IF(N1295="snížená",J1295,0)</f>
        <v>0</v>
      </c>
      <c r="BG1295" s="233">
        <f>IF(N1295="zákl. přenesená",J1295,0)</f>
        <v>0</v>
      </c>
      <c r="BH1295" s="233">
        <f>IF(N1295="sníž. přenesená",J1295,0)</f>
        <v>0</v>
      </c>
      <c r="BI1295" s="233">
        <f>IF(N1295="nulová",J1295,0)</f>
        <v>0</v>
      </c>
      <c r="BJ1295" s="17" t="s">
        <v>157</v>
      </c>
      <c r="BK1295" s="233">
        <f>ROUND(I1295*H1295,2)</f>
        <v>0</v>
      </c>
      <c r="BL1295" s="17" t="s">
        <v>250</v>
      </c>
      <c r="BM1295" s="232" t="s">
        <v>1683</v>
      </c>
    </row>
    <row r="1296" s="2" customFormat="1">
      <c r="A1296" s="38"/>
      <c r="B1296" s="39"/>
      <c r="C1296" s="40"/>
      <c r="D1296" s="234" t="s">
        <v>159</v>
      </c>
      <c r="E1296" s="40"/>
      <c r="F1296" s="235" t="s">
        <v>1682</v>
      </c>
      <c r="G1296" s="40"/>
      <c r="H1296" s="40"/>
      <c r="I1296" s="236"/>
      <c r="J1296" s="40"/>
      <c r="K1296" s="40"/>
      <c r="L1296" s="44"/>
      <c r="M1296" s="237"/>
      <c r="N1296" s="238"/>
      <c r="O1296" s="92"/>
      <c r="P1296" s="92"/>
      <c r="Q1296" s="92"/>
      <c r="R1296" s="92"/>
      <c r="S1296" s="92"/>
      <c r="T1296" s="93"/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T1296" s="17" t="s">
        <v>159</v>
      </c>
      <c r="AU1296" s="17" t="s">
        <v>83</v>
      </c>
    </row>
    <row r="1297" s="2" customFormat="1" ht="24.15" customHeight="1">
      <c r="A1297" s="38"/>
      <c r="B1297" s="39"/>
      <c r="C1297" s="272" t="s">
        <v>1684</v>
      </c>
      <c r="D1297" s="272" t="s">
        <v>387</v>
      </c>
      <c r="E1297" s="273" t="s">
        <v>1685</v>
      </c>
      <c r="F1297" s="274" t="s">
        <v>1686</v>
      </c>
      <c r="G1297" s="275" t="s">
        <v>348</v>
      </c>
      <c r="H1297" s="276">
        <v>10</v>
      </c>
      <c r="I1297" s="277"/>
      <c r="J1297" s="278">
        <f>ROUND(I1297*H1297,2)</f>
        <v>0</v>
      </c>
      <c r="K1297" s="279"/>
      <c r="L1297" s="280"/>
      <c r="M1297" s="281" t="s">
        <v>1</v>
      </c>
      <c r="N1297" s="282" t="s">
        <v>40</v>
      </c>
      <c r="O1297" s="92"/>
      <c r="P1297" s="230">
        <f>O1297*H1297</f>
        <v>0</v>
      </c>
      <c r="Q1297" s="230">
        <v>0.00069999999999999999</v>
      </c>
      <c r="R1297" s="230">
        <f>Q1297*H1297</f>
        <v>0.0070000000000000001</v>
      </c>
      <c r="S1297" s="230">
        <v>0</v>
      </c>
      <c r="T1297" s="231">
        <f>S1297*H1297</f>
        <v>0</v>
      </c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R1297" s="232" t="s">
        <v>340</v>
      </c>
      <c r="AT1297" s="232" t="s">
        <v>387</v>
      </c>
      <c r="AU1297" s="232" t="s">
        <v>83</v>
      </c>
      <c r="AY1297" s="17" t="s">
        <v>151</v>
      </c>
      <c r="BE1297" s="233">
        <f>IF(N1297="základní",J1297,0)</f>
        <v>0</v>
      </c>
      <c r="BF1297" s="233">
        <f>IF(N1297="snížená",J1297,0)</f>
        <v>0</v>
      </c>
      <c r="BG1297" s="233">
        <f>IF(N1297="zákl. přenesená",J1297,0)</f>
        <v>0</v>
      </c>
      <c r="BH1297" s="233">
        <f>IF(N1297="sníž. přenesená",J1297,0)</f>
        <v>0</v>
      </c>
      <c r="BI1297" s="233">
        <f>IF(N1297="nulová",J1297,0)</f>
        <v>0</v>
      </c>
      <c r="BJ1297" s="17" t="s">
        <v>157</v>
      </c>
      <c r="BK1297" s="233">
        <f>ROUND(I1297*H1297,2)</f>
        <v>0</v>
      </c>
      <c r="BL1297" s="17" t="s">
        <v>250</v>
      </c>
      <c r="BM1297" s="232" t="s">
        <v>1687</v>
      </c>
    </row>
    <row r="1298" s="2" customFormat="1">
      <c r="A1298" s="38"/>
      <c r="B1298" s="39"/>
      <c r="C1298" s="40"/>
      <c r="D1298" s="234" t="s">
        <v>159</v>
      </c>
      <c r="E1298" s="40"/>
      <c r="F1298" s="235" t="s">
        <v>1686</v>
      </c>
      <c r="G1298" s="40"/>
      <c r="H1298" s="40"/>
      <c r="I1298" s="236"/>
      <c r="J1298" s="40"/>
      <c r="K1298" s="40"/>
      <c r="L1298" s="44"/>
      <c r="M1298" s="237"/>
      <c r="N1298" s="238"/>
      <c r="O1298" s="92"/>
      <c r="P1298" s="92"/>
      <c r="Q1298" s="92"/>
      <c r="R1298" s="92"/>
      <c r="S1298" s="92"/>
      <c r="T1298" s="93"/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T1298" s="17" t="s">
        <v>159</v>
      </c>
      <c r="AU1298" s="17" t="s">
        <v>83</v>
      </c>
    </row>
    <row r="1299" s="2" customFormat="1" ht="16.5" customHeight="1">
      <c r="A1299" s="38"/>
      <c r="B1299" s="39"/>
      <c r="C1299" s="272" t="s">
        <v>1688</v>
      </c>
      <c r="D1299" s="272" t="s">
        <v>387</v>
      </c>
      <c r="E1299" s="273" t="s">
        <v>1689</v>
      </c>
      <c r="F1299" s="274" t="s">
        <v>1690</v>
      </c>
      <c r="G1299" s="275" t="s">
        <v>348</v>
      </c>
      <c r="H1299" s="276">
        <v>25</v>
      </c>
      <c r="I1299" s="277"/>
      <c r="J1299" s="278">
        <f>ROUND(I1299*H1299,2)</f>
        <v>0</v>
      </c>
      <c r="K1299" s="279"/>
      <c r="L1299" s="280"/>
      <c r="M1299" s="281" t="s">
        <v>1</v>
      </c>
      <c r="N1299" s="282" t="s">
        <v>40</v>
      </c>
      <c r="O1299" s="92"/>
      <c r="P1299" s="230">
        <f>O1299*H1299</f>
        <v>0</v>
      </c>
      <c r="Q1299" s="230">
        <v>0.00014999999999999999</v>
      </c>
      <c r="R1299" s="230">
        <f>Q1299*H1299</f>
        <v>0.0037499999999999999</v>
      </c>
      <c r="S1299" s="230">
        <v>0</v>
      </c>
      <c r="T1299" s="231">
        <f>S1299*H1299</f>
        <v>0</v>
      </c>
      <c r="U1299" s="38"/>
      <c r="V1299" s="38"/>
      <c r="W1299" s="38"/>
      <c r="X1299" s="38"/>
      <c r="Y1299" s="38"/>
      <c r="Z1299" s="38"/>
      <c r="AA1299" s="38"/>
      <c r="AB1299" s="38"/>
      <c r="AC1299" s="38"/>
      <c r="AD1299" s="38"/>
      <c r="AE1299" s="38"/>
      <c r="AR1299" s="232" t="s">
        <v>340</v>
      </c>
      <c r="AT1299" s="232" t="s">
        <v>387</v>
      </c>
      <c r="AU1299" s="232" t="s">
        <v>83</v>
      </c>
      <c r="AY1299" s="17" t="s">
        <v>151</v>
      </c>
      <c r="BE1299" s="233">
        <f>IF(N1299="základní",J1299,0)</f>
        <v>0</v>
      </c>
      <c r="BF1299" s="233">
        <f>IF(N1299="snížená",J1299,0)</f>
        <v>0</v>
      </c>
      <c r="BG1299" s="233">
        <f>IF(N1299="zákl. přenesená",J1299,0)</f>
        <v>0</v>
      </c>
      <c r="BH1299" s="233">
        <f>IF(N1299="sníž. přenesená",J1299,0)</f>
        <v>0</v>
      </c>
      <c r="BI1299" s="233">
        <f>IF(N1299="nulová",J1299,0)</f>
        <v>0</v>
      </c>
      <c r="BJ1299" s="17" t="s">
        <v>157</v>
      </c>
      <c r="BK1299" s="233">
        <f>ROUND(I1299*H1299,2)</f>
        <v>0</v>
      </c>
      <c r="BL1299" s="17" t="s">
        <v>250</v>
      </c>
      <c r="BM1299" s="232" t="s">
        <v>1691</v>
      </c>
    </row>
    <row r="1300" s="2" customFormat="1">
      <c r="A1300" s="38"/>
      <c r="B1300" s="39"/>
      <c r="C1300" s="40"/>
      <c r="D1300" s="234" t="s">
        <v>159</v>
      </c>
      <c r="E1300" s="40"/>
      <c r="F1300" s="235" t="s">
        <v>1690</v>
      </c>
      <c r="G1300" s="40"/>
      <c r="H1300" s="40"/>
      <c r="I1300" s="236"/>
      <c r="J1300" s="40"/>
      <c r="K1300" s="40"/>
      <c r="L1300" s="44"/>
      <c r="M1300" s="237"/>
      <c r="N1300" s="238"/>
      <c r="O1300" s="92"/>
      <c r="P1300" s="92"/>
      <c r="Q1300" s="92"/>
      <c r="R1300" s="92"/>
      <c r="S1300" s="92"/>
      <c r="T1300" s="93"/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T1300" s="17" t="s">
        <v>159</v>
      </c>
      <c r="AU1300" s="17" t="s">
        <v>83</v>
      </c>
    </row>
    <row r="1301" s="2" customFormat="1" ht="16.5" customHeight="1">
      <c r="A1301" s="38"/>
      <c r="B1301" s="39"/>
      <c r="C1301" s="272" t="s">
        <v>1692</v>
      </c>
      <c r="D1301" s="272" t="s">
        <v>387</v>
      </c>
      <c r="E1301" s="273" t="s">
        <v>1693</v>
      </c>
      <c r="F1301" s="274" t="s">
        <v>1694</v>
      </c>
      <c r="G1301" s="275" t="s">
        <v>348</v>
      </c>
      <c r="H1301" s="276">
        <v>5</v>
      </c>
      <c r="I1301" s="277"/>
      <c r="J1301" s="278">
        <f>ROUND(I1301*H1301,2)</f>
        <v>0</v>
      </c>
      <c r="K1301" s="279"/>
      <c r="L1301" s="280"/>
      <c r="M1301" s="281" t="s">
        <v>1</v>
      </c>
      <c r="N1301" s="282" t="s">
        <v>40</v>
      </c>
      <c r="O1301" s="92"/>
      <c r="P1301" s="230">
        <f>O1301*H1301</f>
        <v>0</v>
      </c>
      <c r="Q1301" s="230">
        <v>0.00012999999999999999</v>
      </c>
      <c r="R1301" s="230">
        <f>Q1301*H1301</f>
        <v>0.00064999999999999997</v>
      </c>
      <c r="S1301" s="230">
        <v>0</v>
      </c>
      <c r="T1301" s="231">
        <f>S1301*H1301</f>
        <v>0</v>
      </c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R1301" s="232" t="s">
        <v>340</v>
      </c>
      <c r="AT1301" s="232" t="s">
        <v>387</v>
      </c>
      <c r="AU1301" s="232" t="s">
        <v>83</v>
      </c>
      <c r="AY1301" s="17" t="s">
        <v>151</v>
      </c>
      <c r="BE1301" s="233">
        <f>IF(N1301="základní",J1301,0)</f>
        <v>0</v>
      </c>
      <c r="BF1301" s="233">
        <f>IF(N1301="snížená",J1301,0)</f>
        <v>0</v>
      </c>
      <c r="BG1301" s="233">
        <f>IF(N1301="zákl. přenesená",J1301,0)</f>
        <v>0</v>
      </c>
      <c r="BH1301" s="233">
        <f>IF(N1301="sníž. přenesená",J1301,0)</f>
        <v>0</v>
      </c>
      <c r="BI1301" s="233">
        <f>IF(N1301="nulová",J1301,0)</f>
        <v>0</v>
      </c>
      <c r="BJ1301" s="17" t="s">
        <v>157</v>
      </c>
      <c r="BK1301" s="233">
        <f>ROUND(I1301*H1301,2)</f>
        <v>0</v>
      </c>
      <c r="BL1301" s="17" t="s">
        <v>250</v>
      </c>
      <c r="BM1301" s="232" t="s">
        <v>1695</v>
      </c>
    </row>
    <row r="1302" s="2" customFormat="1">
      <c r="A1302" s="38"/>
      <c r="B1302" s="39"/>
      <c r="C1302" s="40"/>
      <c r="D1302" s="234" t="s">
        <v>159</v>
      </c>
      <c r="E1302" s="40"/>
      <c r="F1302" s="235" t="s">
        <v>1694</v>
      </c>
      <c r="G1302" s="40"/>
      <c r="H1302" s="40"/>
      <c r="I1302" s="236"/>
      <c r="J1302" s="40"/>
      <c r="K1302" s="40"/>
      <c r="L1302" s="44"/>
      <c r="M1302" s="237"/>
      <c r="N1302" s="238"/>
      <c r="O1302" s="92"/>
      <c r="P1302" s="92"/>
      <c r="Q1302" s="92"/>
      <c r="R1302" s="92"/>
      <c r="S1302" s="92"/>
      <c r="T1302" s="93"/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T1302" s="17" t="s">
        <v>159</v>
      </c>
      <c r="AU1302" s="17" t="s">
        <v>83</v>
      </c>
    </row>
    <row r="1303" s="2" customFormat="1" ht="24.15" customHeight="1">
      <c r="A1303" s="38"/>
      <c r="B1303" s="39"/>
      <c r="C1303" s="220" t="s">
        <v>1696</v>
      </c>
      <c r="D1303" s="220" t="s">
        <v>153</v>
      </c>
      <c r="E1303" s="221" t="s">
        <v>1697</v>
      </c>
      <c r="F1303" s="222" t="s">
        <v>1698</v>
      </c>
      <c r="G1303" s="223" t="s">
        <v>348</v>
      </c>
      <c r="H1303" s="224">
        <v>4</v>
      </c>
      <c r="I1303" s="225"/>
      <c r="J1303" s="226">
        <f>ROUND(I1303*H1303,2)</f>
        <v>0</v>
      </c>
      <c r="K1303" s="227"/>
      <c r="L1303" s="44"/>
      <c r="M1303" s="228" t="s">
        <v>1</v>
      </c>
      <c r="N1303" s="229" t="s">
        <v>40</v>
      </c>
      <c r="O1303" s="92"/>
      <c r="P1303" s="230">
        <f>O1303*H1303</f>
        <v>0</v>
      </c>
      <c r="Q1303" s="230">
        <v>0</v>
      </c>
      <c r="R1303" s="230">
        <f>Q1303*H1303</f>
        <v>0</v>
      </c>
      <c r="S1303" s="230">
        <v>0</v>
      </c>
      <c r="T1303" s="231">
        <f>S1303*H1303</f>
        <v>0</v>
      </c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  <c r="AE1303" s="38"/>
      <c r="AR1303" s="232" t="s">
        <v>250</v>
      </c>
      <c r="AT1303" s="232" t="s">
        <v>153</v>
      </c>
      <c r="AU1303" s="232" t="s">
        <v>83</v>
      </c>
      <c r="AY1303" s="17" t="s">
        <v>151</v>
      </c>
      <c r="BE1303" s="233">
        <f>IF(N1303="základní",J1303,0)</f>
        <v>0</v>
      </c>
      <c r="BF1303" s="233">
        <f>IF(N1303="snížená",J1303,0)</f>
        <v>0</v>
      </c>
      <c r="BG1303" s="233">
        <f>IF(N1303="zákl. přenesená",J1303,0)</f>
        <v>0</v>
      </c>
      <c r="BH1303" s="233">
        <f>IF(N1303="sníž. přenesená",J1303,0)</f>
        <v>0</v>
      </c>
      <c r="BI1303" s="233">
        <f>IF(N1303="nulová",J1303,0)</f>
        <v>0</v>
      </c>
      <c r="BJ1303" s="17" t="s">
        <v>157</v>
      </c>
      <c r="BK1303" s="233">
        <f>ROUND(I1303*H1303,2)</f>
        <v>0</v>
      </c>
      <c r="BL1303" s="17" t="s">
        <v>250</v>
      </c>
      <c r="BM1303" s="232" t="s">
        <v>1699</v>
      </c>
    </row>
    <row r="1304" s="2" customFormat="1">
      <c r="A1304" s="38"/>
      <c r="B1304" s="39"/>
      <c r="C1304" s="40"/>
      <c r="D1304" s="234" t="s">
        <v>159</v>
      </c>
      <c r="E1304" s="40"/>
      <c r="F1304" s="235" t="s">
        <v>1698</v>
      </c>
      <c r="G1304" s="40"/>
      <c r="H1304" s="40"/>
      <c r="I1304" s="236"/>
      <c r="J1304" s="40"/>
      <c r="K1304" s="40"/>
      <c r="L1304" s="44"/>
      <c r="M1304" s="237"/>
      <c r="N1304" s="238"/>
      <c r="O1304" s="92"/>
      <c r="P1304" s="92"/>
      <c r="Q1304" s="92"/>
      <c r="R1304" s="92"/>
      <c r="S1304" s="92"/>
      <c r="T1304" s="93"/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T1304" s="17" t="s">
        <v>159</v>
      </c>
      <c r="AU1304" s="17" t="s">
        <v>83</v>
      </c>
    </row>
    <row r="1305" s="2" customFormat="1" ht="21.75" customHeight="1">
      <c r="A1305" s="38"/>
      <c r="B1305" s="39"/>
      <c r="C1305" s="272" t="s">
        <v>1700</v>
      </c>
      <c r="D1305" s="272" t="s">
        <v>387</v>
      </c>
      <c r="E1305" s="273" t="s">
        <v>1701</v>
      </c>
      <c r="F1305" s="274" t="s">
        <v>1702</v>
      </c>
      <c r="G1305" s="275" t="s">
        <v>348</v>
      </c>
      <c r="H1305" s="276">
        <v>4</v>
      </c>
      <c r="I1305" s="277"/>
      <c r="J1305" s="278">
        <f>ROUND(I1305*H1305,2)</f>
        <v>0</v>
      </c>
      <c r="K1305" s="279"/>
      <c r="L1305" s="280"/>
      <c r="M1305" s="281" t="s">
        <v>1</v>
      </c>
      <c r="N1305" s="282" t="s">
        <v>40</v>
      </c>
      <c r="O1305" s="92"/>
      <c r="P1305" s="230">
        <f>O1305*H1305</f>
        <v>0</v>
      </c>
      <c r="Q1305" s="230">
        <v>0.0041999999999999997</v>
      </c>
      <c r="R1305" s="230">
        <f>Q1305*H1305</f>
        <v>0.016799999999999999</v>
      </c>
      <c r="S1305" s="230">
        <v>0</v>
      </c>
      <c r="T1305" s="231">
        <f>S1305*H1305</f>
        <v>0</v>
      </c>
      <c r="U1305" s="38"/>
      <c r="V1305" s="38"/>
      <c r="W1305" s="38"/>
      <c r="X1305" s="38"/>
      <c r="Y1305" s="38"/>
      <c r="Z1305" s="38"/>
      <c r="AA1305" s="38"/>
      <c r="AB1305" s="38"/>
      <c r="AC1305" s="38"/>
      <c r="AD1305" s="38"/>
      <c r="AE1305" s="38"/>
      <c r="AR1305" s="232" t="s">
        <v>340</v>
      </c>
      <c r="AT1305" s="232" t="s">
        <v>387</v>
      </c>
      <c r="AU1305" s="232" t="s">
        <v>83</v>
      </c>
      <c r="AY1305" s="17" t="s">
        <v>151</v>
      </c>
      <c r="BE1305" s="233">
        <f>IF(N1305="základní",J1305,0)</f>
        <v>0</v>
      </c>
      <c r="BF1305" s="233">
        <f>IF(N1305="snížená",J1305,0)</f>
        <v>0</v>
      </c>
      <c r="BG1305" s="233">
        <f>IF(N1305="zákl. přenesená",J1305,0)</f>
        <v>0</v>
      </c>
      <c r="BH1305" s="233">
        <f>IF(N1305="sníž. přenesená",J1305,0)</f>
        <v>0</v>
      </c>
      <c r="BI1305" s="233">
        <f>IF(N1305="nulová",J1305,0)</f>
        <v>0</v>
      </c>
      <c r="BJ1305" s="17" t="s">
        <v>157</v>
      </c>
      <c r="BK1305" s="233">
        <f>ROUND(I1305*H1305,2)</f>
        <v>0</v>
      </c>
      <c r="BL1305" s="17" t="s">
        <v>250</v>
      </c>
      <c r="BM1305" s="232" t="s">
        <v>1703</v>
      </c>
    </row>
    <row r="1306" s="2" customFormat="1">
      <c r="A1306" s="38"/>
      <c r="B1306" s="39"/>
      <c r="C1306" s="40"/>
      <c r="D1306" s="234" t="s">
        <v>159</v>
      </c>
      <c r="E1306" s="40"/>
      <c r="F1306" s="235" t="s">
        <v>1702</v>
      </c>
      <c r="G1306" s="40"/>
      <c r="H1306" s="40"/>
      <c r="I1306" s="236"/>
      <c r="J1306" s="40"/>
      <c r="K1306" s="40"/>
      <c r="L1306" s="44"/>
      <c r="M1306" s="237"/>
      <c r="N1306" s="238"/>
      <c r="O1306" s="92"/>
      <c r="P1306" s="92"/>
      <c r="Q1306" s="92"/>
      <c r="R1306" s="92"/>
      <c r="S1306" s="92"/>
      <c r="T1306" s="93"/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T1306" s="17" t="s">
        <v>159</v>
      </c>
      <c r="AU1306" s="17" t="s">
        <v>83</v>
      </c>
    </row>
    <row r="1307" s="2" customFormat="1" ht="16.5" customHeight="1">
      <c r="A1307" s="38"/>
      <c r="B1307" s="39"/>
      <c r="C1307" s="272" t="s">
        <v>1704</v>
      </c>
      <c r="D1307" s="272" t="s">
        <v>387</v>
      </c>
      <c r="E1307" s="273" t="s">
        <v>1705</v>
      </c>
      <c r="F1307" s="274" t="s">
        <v>1706</v>
      </c>
      <c r="G1307" s="275" t="s">
        <v>348</v>
      </c>
      <c r="H1307" s="276">
        <v>12</v>
      </c>
      <c r="I1307" s="277"/>
      <c r="J1307" s="278">
        <f>ROUND(I1307*H1307,2)</f>
        <v>0</v>
      </c>
      <c r="K1307" s="279"/>
      <c r="L1307" s="280"/>
      <c r="M1307" s="281" t="s">
        <v>1</v>
      </c>
      <c r="N1307" s="282" t="s">
        <v>40</v>
      </c>
      <c r="O1307" s="92"/>
      <c r="P1307" s="230">
        <f>O1307*H1307</f>
        <v>0</v>
      </c>
      <c r="Q1307" s="230">
        <v>0.00032000000000000003</v>
      </c>
      <c r="R1307" s="230">
        <f>Q1307*H1307</f>
        <v>0.0038400000000000005</v>
      </c>
      <c r="S1307" s="230">
        <v>0</v>
      </c>
      <c r="T1307" s="231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32" t="s">
        <v>340</v>
      </c>
      <c r="AT1307" s="232" t="s">
        <v>387</v>
      </c>
      <c r="AU1307" s="232" t="s">
        <v>83</v>
      </c>
      <c r="AY1307" s="17" t="s">
        <v>151</v>
      </c>
      <c r="BE1307" s="233">
        <f>IF(N1307="základní",J1307,0)</f>
        <v>0</v>
      </c>
      <c r="BF1307" s="233">
        <f>IF(N1307="snížená",J1307,0)</f>
        <v>0</v>
      </c>
      <c r="BG1307" s="233">
        <f>IF(N1307="zákl. přenesená",J1307,0)</f>
        <v>0</v>
      </c>
      <c r="BH1307" s="233">
        <f>IF(N1307="sníž. přenesená",J1307,0)</f>
        <v>0</v>
      </c>
      <c r="BI1307" s="233">
        <f>IF(N1307="nulová",J1307,0)</f>
        <v>0</v>
      </c>
      <c r="BJ1307" s="17" t="s">
        <v>157</v>
      </c>
      <c r="BK1307" s="233">
        <f>ROUND(I1307*H1307,2)</f>
        <v>0</v>
      </c>
      <c r="BL1307" s="17" t="s">
        <v>250</v>
      </c>
      <c r="BM1307" s="232" t="s">
        <v>1707</v>
      </c>
    </row>
    <row r="1308" s="2" customFormat="1">
      <c r="A1308" s="38"/>
      <c r="B1308" s="39"/>
      <c r="C1308" s="40"/>
      <c r="D1308" s="234" t="s">
        <v>159</v>
      </c>
      <c r="E1308" s="40"/>
      <c r="F1308" s="235" t="s">
        <v>1706</v>
      </c>
      <c r="G1308" s="40"/>
      <c r="H1308" s="40"/>
      <c r="I1308" s="236"/>
      <c r="J1308" s="40"/>
      <c r="K1308" s="40"/>
      <c r="L1308" s="44"/>
      <c r="M1308" s="237"/>
      <c r="N1308" s="238"/>
      <c r="O1308" s="92"/>
      <c r="P1308" s="92"/>
      <c r="Q1308" s="92"/>
      <c r="R1308" s="92"/>
      <c r="S1308" s="92"/>
      <c r="T1308" s="93"/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T1308" s="17" t="s">
        <v>159</v>
      </c>
      <c r="AU1308" s="17" t="s">
        <v>83</v>
      </c>
    </row>
    <row r="1309" s="2" customFormat="1" ht="24.15" customHeight="1">
      <c r="A1309" s="38"/>
      <c r="B1309" s="39"/>
      <c r="C1309" s="220" t="s">
        <v>1708</v>
      </c>
      <c r="D1309" s="220" t="s">
        <v>153</v>
      </c>
      <c r="E1309" s="221" t="s">
        <v>1709</v>
      </c>
      <c r="F1309" s="222" t="s">
        <v>1710</v>
      </c>
      <c r="G1309" s="223" t="s">
        <v>348</v>
      </c>
      <c r="H1309" s="224">
        <v>5</v>
      </c>
      <c r="I1309" s="225"/>
      <c r="J1309" s="226">
        <f>ROUND(I1309*H1309,2)</f>
        <v>0</v>
      </c>
      <c r="K1309" s="227"/>
      <c r="L1309" s="44"/>
      <c r="M1309" s="228" t="s">
        <v>1</v>
      </c>
      <c r="N1309" s="229" t="s">
        <v>40</v>
      </c>
      <c r="O1309" s="92"/>
      <c r="P1309" s="230">
        <f>O1309*H1309</f>
        <v>0</v>
      </c>
      <c r="Q1309" s="230">
        <v>0</v>
      </c>
      <c r="R1309" s="230">
        <f>Q1309*H1309</f>
        <v>0</v>
      </c>
      <c r="S1309" s="230">
        <v>0</v>
      </c>
      <c r="T1309" s="231">
        <f>S1309*H1309</f>
        <v>0</v>
      </c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  <c r="AE1309" s="38"/>
      <c r="AR1309" s="232" t="s">
        <v>250</v>
      </c>
      <c r="AT1309" s="232" t="s">
        <v>153</v>
      </c>
      <c r="AU1309" s="232" t="s">
        <v>83</v>
      </c>
      <c r="AY1309" s="17" t="s">
        <v>151</v>
      </c>
      <c r="BE1309" s="233">
        <f>IF(N1309="základní",J1309,0)</f>
        <v>0</v>
      </c>
      <c r="BF1309" s="233">
        <f>IF(N1309="snížená",J1309,0)</f>
        <v>0</v>
      </c>
      <c r="BG1309" s="233">
        <f>IF(N1309="zákl. přenesená",J1309,0)</f>
        <v>0</v>
      </c>
      <c r="BH1309" s="233">
        <f>IF(N1309="sníž. přenesená",J1309,0)</f>
        <v>0</v>
      </c>
      <c r="BI1309" s="233">
        <f>IF(N1309="nulová",J1309,0)</f>
        <v>0</v>
      </c>
      <c r="BJ1309" s="17" t="s">
        <v>157</v>
      </c>
      <c r="BK1309" s="233">
        <f>ROUND(I1309*H1309,2)</f>
        <v>0</v>
      </c>
      <c r="BL1309" s="17" t="s">
        <v>250</v>
      </c>
      <c r="BM1309" s="232" t="s">
        <v>1711</v>
      </c>
    </row>
    <row r="1310" s="2" customFormat="1">
      <c r="A1310" s="38"/>
      <c r="B1310" s="39"/>
      <c r="C1310" s="40"/>
      <c r="D1310" s="234" t="s">
        <v>159</v>
      </c>
      <c r="E1310" s="40"/>
      <c r="F1310" s="235" t="s">
        <v>1710</v>
      </c>
      <c r="G1310" s="40"/>
      <c r="H1310" s="40"/>
      <c r="I1310" s="236"/>
      <c r="J1310" s="40"/>
      <c r="K1310" s="40"/>
      <c r="L1310" s="44"/>
      <c r="M1310" s="237"/>
      <c r="N1310" s="238"/>
      <c r="O1310" s="92"/>
      <c r="P1310" s="92"/>
      <c r="Q1310" s="92"/>
      <c r="R1310" s="92"/>
      <c r="S1310" s="92"/>
      <c r="T1310" s="93"/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T1310" s="17" t="s">
        <v>159</v>
      </c>
      <c r="AU1310" s="17" t="s">
        <v>83</v>
      </c>
    </row>
    <row r="1311" s="2" customFormat="1" ht="16.5" customHeight="1">
      <c r="A1311" s="38"/>
      <c r="B1311" s="39"/>
      <c r="C1311" s="272" t="s">
        <v>1712</v>
      </c>
      <c r="D1311" s="272" t="s">
        <v>387</v>
      </c>
      <c r="E1311" s="273" t="s">
        <v>1713</v>
      </c>
      <c r="F1311" s="274" t="s">
        <v>1714</v>
      </c>
      <c r="G1311" s="275" t="s">
        <v>348</v>
      </c>
      <c r="H1311" s="276">
        <v>7</v>
      </c>
      <c r="I1311" s="277"/>
      <c r="J1311" s="278">
        <f>ROUND(I1311*H1311,2)</f>
        <v>0</v>
      </c>
      <c r="K1311" s="279"/>
      <c r="L1311" s="280"/>
      <c r="M1311" s="281" t="s">
        <v>1</v>
      </c>
      <c r="N1311" s="282" t="s">
        <v>40</v>
      </c>
      <c r="O1311" s="92"/>
      <c r="P1311" s="230">
        <f>O1311*H1311</f>
        <v>0</v>
      </c>
      <c r="Q1311" s="230">
        <v>0.00042999999999999999</v>
      </c>
      <c r="R1311" s="230">
        <f>Q1311*H1311</f>
        <v>0.0030100000000000001</v>
      </c>
      <c r="S1311" s="230">
        <v>0</v>
      </c>
      <c r="T1311" s="231">
        <f>S1311*H1311</f>
        <v>0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232" t="s">
        <v>340</v>
      </c>
      <c r="AT1311" s="232" t="s">
        <v>387</v>
      </c>
      <c r="AU1311" s="232" t="s">
        <v>83</v>
      </c>
      <c r="AY1311" s="17" t="s">
        <v>151</v>
      </c>
      <c r="BE1311" s="233">
        <f>IF(N1311="základní",J1311,0)</f>
        <v>0</v>
      </c>
      <c r="BF1311" s="233">
        <f>IF(N1311="snížená",J1311,0)</f>
        <v>0</v>
      </c>
      <c r="BG1311" s="233">
        <f>IF(N1311="zákl. přenesená",J1311,0)</f>
        <v>0</v>
      </c>
      <c r="BH1311" s="233">
        <f>IF(N1311="sníž. přenesená",J1311,0)</f>
        <v>0</v>
      </c>
      <c r="BI1311" s="233">
        <f>IF(N1311="nulová",J1311,0)</f>
        <v>0</v>
      </c>
      <c r="BJ1311" s="17" t="s">
        <v>157</v>
      </c>
      <c r="BK1311" s="233">
        <f>ROUND(I1311*H1311,2)</f>
        <v>0</v>
      </c>
      <c r="BL1311" s="17" t="s">
        <v>250</v>
      </c>
      <c r="BM1311" s="232" t="s">
        <v>1715</v>
      </c>
    </row>
    <row r="1312" s="2" customFormat="1">
      <c r="A1312" s="38"/>
      <c r="B1312" s="39"/>
      <c r="C1312" s="40"/>
      <c r="D1312" s="234" t="s">
        <v>159</v>
      </c>
      <c r="E1312" s="40"/>
      <c r="F1312" s="235" t="s">
        <v>1714</v>
      </c>
      <c r="G1312" s="40"/>
      <c r="H1312" s="40"/>
      <c r="I1312" s="236"/>
      <c r="J1312" s="40"/>
      <c r="K1312" s="40"/>
      <c r="L1312" s="44"/>
      <c r="M1312" s="237"/>
      <c r="N1312" s="238"/>
      <c r="O1312" s="92"/>
      <c r="P1312" s="92"/>
      <c r="Q1312" s="92"/>
      <c r="R1312" s="92"/>
      <c r="S1312" s="92"/>
      <c r="T1312" s="93"/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T1312" s="17" t="s">
        <v>159</v>
      </c>
      <c r="AU1312" s="17" t="s">
        <v>83</v>
      </c>
    </row>
    <row r="1313" s="2" customFormat="1" ht="16.5" customHeight="1">
      <c r="A1313" s="38"/>
      <c r="B1313" s="39"/>
      <c r="C1313" s="272" t="s">
        <v>1716</v>
      </c>
      <c r="D1313" s="272" t="s">
        <v>387</v>
      </c>
      <c r="E1313" s="273" t="s">
        <v>1717</v>
      </c>
      <c r="F1313" s="274" t="s">
        <v>1718</v>
      </c>
      <c r="G1313" s="275" t="s">
        <v>348</v>
      </c>
      <c r="H1313" s="276">
        <v>4</v>
      </c>
      <c r="I1313" s="277"/>
      <c r="J1313" s="278">
        <f>ROUND(I1313*H1313,2)</f>
        <v>0</v>
      </c>
      <c r="K1313" s="279"/>
      <c r="L1313" s="280"/>
      <c r="M1313" s="281" t="s">
        <v>1</v>
      </c>
      <c r="N1313" s="282" t="s">
        <v>40</v>
      </c>
      <c r="O1313" s="92"/>
      <c r="P1313" s="230">
        <f>O1313*H1313</f>
        <v>0</v>
      </c>
      <c r="Q1313" s="230">
        <v>0.00025000000000000001</v>
      </c>
      <c r="R1313" s="230">
        <f>Q1313*H1313</f>
        <v>0.001</v>
      </c>
      <c r="S1313" s="230">
        <v>0</v>
      </c>
      <c r="T1313" s="231">
        <f>S1313*H1313</f>
        <v>0</v>
      </c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R1313" s="232" t="s">
        <v>340</v>
      </c>
      <c r="AT1313" s="232" t="s">
        <v>387</v>
      </c>
      <c r="AU1313" s="232" t="s">
        <v>83</v>
      </c>
      <c r="AY1313" s="17" t="s">
        <v>151</v>
      </c>
      <c r="BE1313" s="233">
        <f>IF(N1313="základní",J1313,0)</f>
        <v>0</v>
      </c>
      <c r="BF1313" s="233">
        <f>IF(N1313="snížená",J1313,0)</f>
        <v>0</v>
      </c>
      <c r="BG1313" s="233">
        <f>IF(N1313="zákl. přenesená",J1313,0)</f>
        <v>0</v>
      </c>
      <c r="BH1313" s="233">
        <f>IF(N1313="sníž. přenesená",J1313,0)</f>
        <v>0</v>
      </c>
      <c r="BI1313" s="233">
        <f>IF(N1313="nulová",J1313,0)</f>
        <v>0</v>
      </c>
      <c r="BJ1313" s="17" t="s">
        <v>157</v>
      </c>
      <c r="BK1313" s="233">
        <f>ROUND(I1313*H1313,2)</f>
        <v>0</v>
      </c>
      <c r="BL1313" s="17" t="s">
        <v>250</v>
      </c>
      <c r="BM1313" s="232" t="s">
        <v>1719</v>
      </c>
    </row>
    <row r="1314" s="2" customFormat="1">
      <c r="A1314" s="38"/>
      <c r="B1314" s="39"/>
      <c r="C1314" s="40"/>
      <c r="D1314" s="234" t="s">
        <v>159</v>
      </c>
      <c r="E1314" s="40"/>
      <c r="F1314" s="235" t="s">
        <v>1718</v>
      </c>
      <c r="G1314" s="40"/>
      <c r="H1314" s="40"/>
      <c r="I1314" s="236"/>
      <c r="J1314" s="40"/>
      <c r="K1314" s="40"/>
      <c r="L1314" s="44"/>
      <c r="M1314" s="237"/>
      <c r="N1314" s="238"/>
      <c r="O1314" s="92"/>
      <c r="P1314" s="92"/>
      <c r="Q1314" s="92"/>
      <c r="R1314" s="92"/>
      <c r="S1314" s="92"/>
      <c r="T1314" s="93"/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T1314" s="17" t="s">
        <v>159</v>
      </c>
      <c r="AU1314" s="17" t="s">
        <v>83</v>
      </c>
    </row>
    <row r="1315" s="2" customFormat="1" ht="21.75" customHeight="1">
      <c r="A1315" s="38"/>
      <c r="B1315" s="39"/>
      <c r="C1315" s="220" t="s">
        <v>1720</v>
      </c>
      <c r="D1315" s="220" t="s">
        <v>153</v>
      </c>
      <c r="E1315" s="221" t="s">
        <v>1721</v>
      </c>
      <c r="F1315" s="222" t="s">
        <v>1722</v>
      </c>
      <c r="G1315" s="223" t="s">
        <v>348</v>
      </c>
      <c r="H1315" s="224">
        <v>4</v>
      </c>
      <c r="I1315" s="225"/>
      <c r="J1315" s="226">
        <f>ROUND(I1315*H1315,2)</f>
        <v>0</v>
      </c>
      <c r="K1315" s="227"/>
      <c r="L1315" s="44"/>
      <c r="M1315" s="228" t="s">
        <v>1</v>
      </c>
      <c r="N1315" s="229" t="s">
        <v>40</v>
      </c>
      <c r="O1315" s="92"/>
      <c r="P1315" s="230">
        <f>O1315*H1315</f>
        <v>0</v>
      </c>
      <c r="Q1315" s="230">
        <v>0</v>
      </c>
      <c r="R1315" s="230">
        <f>Q1315*H1315</f>
        <v>0</v>
      </c>
      <c r="S1315" s="230">
        <v>0</v>
      </c>
      <c r="T1315" s="231">
        <f>S1315*H1315</f>
        <v>0</v>
      </c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R1315" s="232" t="s">
        <v>250</v>
      </c>
      <c r="AT1315" s="232" t="s">
        <v>153</v>
      </c>
      <c r="AU1315" s="232" t="s">
        <v>83</v>
      </c>
      <c r="AY1315" s="17" t="s">
        <v>151</v>
      </c>
      <c r="BE1315" s="233">
        <f>IF(N1315="základní",J1315,0)</f>
        <v>0</v>
      </c>
      <c r="BF1315" s="233">
        <f>IF(N1315="snížená",J1315,0)</f>
        <v>0</v>
      </c>
      <c r="BG1315" s="233">
        <f>IF(N1315="zákl. přenesená",J1315,0)</f>
        <v>0</v>
      </c>
      <c r="BH1315" s="233">
        <f>IF(N1315="sníž. přenesená",J1315,0)</f>
        <v>0</v>
      </c>
      <c r="BI1315" s="233">
        <f>IF(N1315="nulová",J1315,0)</f>
        <v>0</v>
      </c>
      <c r="BJ1315" s="17" t="s">
        <v>157</v>
      </c>
      <c r="BK1315" s="233">
        <f>ROUND(I1315*H1315,2)</f>
        <v>0</v>
      </c>
      <c r="BL1315" s="17" t="s">
        <v>250</v>
      </c>
      <c r="BM1315" s="232" t="s">
        <v>1723</v>
      </c>
    </row>
    <row r="1316" s="2" customFormat="1">
      <c r="A1316" s="38"/>
      <c r="B1316" s="39"/>
      <c r="C1316" s="40"/>
      <c r="D1316" s="234" t="s">
        <v>159</v>
      </c>
      <c r="E1316" s="40"/>
      <c r="F1316" s="235" t="s">
        <v>1722</v>
      </c>
      <c r="G1316" s="40"/>
      <c r="H1316" s="40"/>
      <c r="I1316" s="236"/>
      <c r="J1316" s="40"/>
      <c r="K1316" s="40"/>
      <c r="L1316" s="44"/>
      <c r="M1316" s="237"/>
      <c r="N1316" s="238"/>
      <c r="O1316" s="92"/>
      <c r="P1316" s="92"/>
      <c r="Q1316" s="92"/>
      <c r="R1316" s="92"/>
      <c r="S1316" s="92"/>
      <c r="T1316" s="93"/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T1316" s="17" t="s">
        <v>159</v>
      </c>
      <c r="AU1316" s="17" t="s">
        <v>83</v>
      </c>
    </row>
    <row r="1317" s="2" customFormat="1" ht="16.5" customHeight="1">
      <c r="A1317" s="38"/>
      <c r="B1317" s="39"/>
      <c r="C1317" s="272" t="s">
        <v>1724</v>
      </c>
      <c r="D1317" s="272" t="s">
        <v>387</v>
      </c>
      <c r="E1317" s="273" t="s">
        <v>1725</v>
      </c>
      <c r="F1317" s="274" t="s">
        <v>1726</v>
      </c>
      <c r="G1317" s="275" t="s">
        <v>348</v>
      </c>
      <c r="H1317" s="276">
        <v>4</v>
      </c>
      <c r="I1317" s="277"/>
      <c r="J1317" s="278">
        <f>ROUND(I1317*H1317,2)</f>
        <v>0</v>
      </c>
      <c r="K1317" s="279"/>
      <c r="L1317" s="280"/>
      <c r="M1317" s="281" t="s">
        <v>1</v>
      </c>
      <c r="N1317" s="282" t="s">
        <v>40</v>
      </c>
      <c r="O1317" s="92"/>
      <c r="P1317" s="230">
        <f>O1317*H1317</f>
        <v>0</v>
      </c>
      <c r="Q1317" s="230">
        <v>0</v>
      </c>
      <c r="R1317" s="230">
        <f>Q1317*H1317</f>
        <v>0</v>
      </c>
      <c r="S1317" s="230">
        <v>0</v>
      </c>
      <c r="T1317" s="231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232" t="s">
        <v>340</v>
      </c>
      <c r="AT1317" s="232" t="s">
        <v>387</v>
      </c>
      <c r="AU1317" s="232" t="s">
        <v>83</v>
      </c>
      <c r="AY1317" s="17" t="s">
        <v>151</v>
      </c>
      <c r="BE1317" s="233">
        <f>IF(N1317="základní",J1317,0)</f>
        <v>0</v>
      </c>
      <c r="BF1317" s="233">
        <f>IF(N1317="snížená",J1317,0)</f>
        <v>0</v>
      </c>
      <c r="BG1317" s="233">
        <f>IF(N1317="zákl. přenesená",J1317,0)</f>
        <v>0</v>
      </c>
      <c r="BH1317" s="233">
        <f>IF(N1317="sníž. přenesená",J1317,0)</f>
        <v>0</v>
      </c>
      <c r="BI1317" s="233">
        <f>IF(N1317="nulová",J1317,0)</f>
        <v>0</v>
      </c>
      <c r="BJ1317" s="17" t="s">
        <v>157</v>
      </c>
      <c r="BK1317" s="233">
        <f>ROUND(I1317*H1317,2)</f>
        <v>0</v>
      </c>
      <c r="BL1317" s="17" t="s">
        <v>250</v>
      </c>
      <c r="BM1317" s="232" t="s">
        <v>1727</v>
      </c>
    </row>
    <row r="1318" s="2" customFormat="1">
      <c r="A1318" s="38"/>
      <c r="B1318" s="39"/>
      <c r="C1318" s="40"/>
      <c r="D1318" s="234" t="s">
        <v>159</v>
      </c>
      <c r="E1318" s="40"/>
      <c r="F1318" s="235" t="s">
        <v>1726</v>
      </c>
      <c r="G1318" s="40"/>
      <c r="H1318" s="40"/>
      <c r="I1318" s="236"/>
      <c r="J1318" s="40"/>
      <c r="K1318" s="40"/>
      <c r="L1318" s="44"/>
      <c r="M1318" s="237"/>
      <c r="N1318" s="238"/>
      <c r="O1318" s="92"/>
      <c r="P1318" s="92"/>
      <c r="Q1318" s="92"/>
      <c r="R1318" s="92"/>
      <c r="S1318" s="92"/>
      <c r="T1318" s="93"/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T1318" s="17" t="s">
        <v>159</v>
      </c>
      <c r="AU1318" s="17" t="s">
        <v>83</v>
      </c>
    </row>
    <row r="1319" s="2" customFormat="1" ht="21.75" customHeight="1">
      <c r="A1319" s="38"/>
      <c r="B1319" s="39"/>
      <c r="C1319" s="220" t="s">
        <v>1728</v>
      </c>
      <c r="D1319" s="220" t="s">
        <v>153</v>
      </c>
      <c r="E1319" s="221" t="s">
        <v>1729</v>
      </c>
      <c r="F1319" s="222" t="s">
        <v>1730</v>
      </c>
      <c r="G1319" s="223" t="s">
        <v>348</v>
      </c>
      <c r="H1319" s="224">
        <v>7</v>
      </c>
      <c r="I1319" s="225"/>
      <c r="J1319" s="226">
        <f>ROUND(I1319*H1319,2)</f>
        <v>0</v>
      </c>
      <c r="K1319" s="227"/>
      <c r="L1319" s="44"/>
      <c r="M1319" s="228" t="s">
        <v>1</v>
      </c>
      <c r="N1319" s="229" t="s">
        <v>40</v>
      </c>
      <c r="O1319" s="92"/>
      <c r="P1319" s="230">
        <f>O1319*H1319</f>
        <v>0</v>
      </c>
      <c r="Q1319" s="230">
        <v>0</v>
      </c>
      <c r="R1319" s="230">
        <f>Q1319*H1319</f>
        <v>0</v>
      </c>
      <c r="S1319" s="230">
        <v>0</v>
      </c>
      <c r="T1319" s="231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232" t="s">
        <v>250</v>
      </c>
      <c r="AT1319" s="232" t="s">
        <v>153</v>
      </c>
      <c r="AU1319" s="232" t="s">
        <v>83</v>
      </c>
      <c r="AY1319" s="17" t="s">
        <v>151</v>
      </c>
      <c r="BE1319" s="233">
        <f>IF(N1319="základní",J1319,0)</f>
        <v>0</v>
      </c>
      <c r="BF1319" s="233">
        <f>IF(N1319="snížená",J1319,0)</f>
        <v>0</v>
      </c>
      <c r="BG1319" s="233">
        <f>IF(N1319="zákl. přenesená",J1319,0)</f>
        <v>0</v>
      </c>
      <c r="BH1319" s="233">
        <f>IF(N1319="sníž. přenesená",J1319,0)</f>
        <v>0</v>
      </c>
      <c r="BI1319" s="233">
        <f>IF(N1319="nulová",J1319,0)</f>
        <v>0</v>
      </c>
      <c r="BJ1319" s="17" t="s">
        <v>157</v>
      </c>
      <c r="BK1319" s="233">
        <f>ROUND(I1319*H1319,2)</f>
        <v>0</v>
      </c>
      <c r="BL1319" s="17" t="s">
        <v>250</v>
      </c>
      <c r="BM1319" s="232" t="s">
        <v>1731</v>
      </c>
    </row>
    <row r="1320" s="2" customFormat="1">
      <c r="A1320" s="38"/>
      <c r="B1320" s="39"/>
      <c r="C1320" s="40"/>
      <c r="D1320" s="234" t="s">
        <v>159</v>
      </c>
      <c r="E1320" s="40"/>
      <c r="F1320" s="235" t="s">
        <v>1730</v>
      </c>
      <c r="G1320" s="40"/>
      <c r="H1320" s="40"/>
      <c r="I1320" s="236"/>
      <c r="J1320" s="40"/>
      <c r="K1320" s="40"/>
      <c r="L1320" s="44"/>
      <c r="M1320" s="237"/>
      <c r="N1320" s="238"/>
      <c r="O1320" s="92"/>
      <c r="P1320" s="92"/>
      <c r="Q1320" s="92"/>
      <c r="R1320" s="92"/>
      <c r="S1320" s="92"/>
      <c r="T1320" s="93"/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T1320" s="17" t="s">
        <v>159</v>
      </c>
      <c r="AU1320" s="17" t="s">
        <v>83</v>
      </c>
    </row>
    <row r="1321" s="2" customFormat="1" ht="16.5" customHeight="1">
      <c r="A1321" s="38"/>
      <c r="B1321" s="39"/>
      <c r="C1321" s="272" t="s">
        <v>1732</v>
      </c>
      <c r="D1321" s="272" t="s">
        <v>387</v>
      </c>
      <c r="E1321" s="273" t="s">
        <v>1733</v>
      </c>
      <c r="F1321" s="274" t="s">
        <v>1734</v>
      </c>
      <c r="G1321" s="275" t="s">
        <v>348</v>
      </c>
      <c r="H1321" s="276">
        <v>7</v>
      </c>
      <c r="I1321" s="277"/>
      <c r="J1321" s="278">
        <f>ROUND(I1321*H1321,2)</f>
        <v>0</v>
      </c>
      <c r="K1321" s="279"/>
      <c r="L1321" s="280"/>
      <c r="M1321" s="281" t="s">
        <v>1</v>
      </c>
      <c r="N1321" s="282" t="s">
        <v>40</v>
      </c>
      <c r="O1321" s="92"/>
      <c r="P1321" s="230">
        <f>O1321*H1321</f>
        <v>0</v>
      </c>
      <c r="Q1321" s="230">
        <v>0.0041000000000000003</v>
      </c>
      <c r="R1321" s="230">
        <f>Q1321*H1321</f>
        <v>0.028700000000000003</v>
      </c>
      <c r="S1321" s="230">
        <v>0</v>
      </c>
      <c r="T1321" s="231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232" t="s">
        <v>340</v>
      </c>
      <c r="AT1321" s="232" t="s">
        <v>387</v>
      </c>
      <c r="AU1321" s="232" t="s">
        <v>83</v>
      </c>
      <c r="AY1321" s="17" t="s">
        <v>151</v>
      </c>
      <c r="BE1321" s="233">
        <f>IF(N1321="základní",J1321,0)</f>
        <v>0</v>
      </c>
      <c r="BF1321" s="233">
        <f>IF(N1321="snížená",J1321,0)</f>
        <v>0</v>
      </c>
      <c r="BG1321" s="233">
        <f>IF(N1321="zákl. přenesená",J1321,0)</f>
        <v>0</v>
      </c>
      <c r="BH1321" s="233">
        <f>IF(N1321="sníž. přenesená",J1321,0)</f>
        <v>0</v>
      </c>
      <c r="BI1321" s="233">
        <f>IF(N1321="nulová",J1321,0)</f>
        <v>0</v>
      </c>
      <c r="BJ1321" s="17" t="s">
        <v>157</v>
      </c>
      <c r="BK1321" s="233">
        <f>ROUND(I1321*H1321,2)</f>
        <v>0</v>
      </c>
      <c r="BL1321" s="17" t="s">
        <v>250</v>
      </c>
      <c r="BM1321" s="232" t="s">
        <v>1735</v>
      </c>
    </row>
    <row r="1322" s="2" customFormat="1">
      <c r="A1322" s="38"/>
      <c r="B1322" s="39"/>
      <c r="C1322" s="40"/>
      <c r="D1322" s="234" t="s">
        <v>159</v>
      </c>
      <c r="E1322" s="40"/>
      <c r="F1322" s="235" t="s">
        <v>1734</v>
      </c>
      <c r="G1322" s="40"/>
      <c r="H1322" s="40"/>
      <c r="I1322" s="236"/>
      <c r="J1322" s="40"/>
      <c r="K1322" s="40"/>
      <c r="L1322" s="44"/>
      <c r="M1322" s="237"/>
      <c r="N1322" s="238"/>
      <c r="O1322" s="92"/>
      <c r="P1322" s="92"/>
      <c r="Q1322" s="92"/>
      <c r="R1322" s="92"/>
      <c r="S1322" s="92"/>
      <c r="T1322" s="93"/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T1322" s="17" t="s">
        <v>159</v>
      </c>
      <c r="AU1322" s="17" t="s">
        <v>83</v>
      </c>
    </row>
    <row r="1323" s="2" customFormat="1" ht="24.15" customHeight="1">
      <c r="A1323" s="38"/>
      <c r="B1323" s="39"/>
      <c r="C1323" s="220" t="s">
        <v>1736</v>
      </c>
      <c r="D1323" s="220" t="s">
        <v>153</v>
      </c>
      <c r="E1323" s="221" t="s">
        <v>1737</v>
      </c>
      <c r="F1323" s="222" t="s">
        <v>1738</v>
      </c>
      <c r="G1323" s="223" t="s">
        <v>348</v>
      </c>
      <c r="H1323" s="224">
        <v>1</v>
      </c>
      <c r="I1323" s="225"/>
      <c r="J1323" s="226">
        <f>ROUND(I1323*H1323,2)</f>
        <v>0</v>
      </c>
      <c r="K1323" s="227"/>
      <c r="L1323" s="44"/>
      <c r="M1323" s="228" t="s">
        <v>1</v>
      </c>
      <c r="N1323" s="229" t="s">
        <v>40</v>
      </c>
      <c r="O1323" s="92"/>
      <c r="P1323" s="230">
        <f>O1323*H1323</f>
        <v>0</v>
      </c>
      <c r="Q1323" s="230">
        <v>0</v>
      </c>
      <c r="R1323" s="230">
        <f>Q1323*H1323</f>
        <v>0</v>
      </c>
      <c r="S1323" s="230">
        <v>0</v>
      </c>
      <c r="T1323" s="231">
        <f>S1323*H1323</f>
        <v>0</v>
      </c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R1323" s="232" t="s">
        <v>250</v>
      </c>
      <c r="AT1323" s="232" t="s">
        <v>153</v>
      </c>
      <c r="AU1323" s="232" t="s">
        <v>83</v>
      </c>
      <c r="AY1323" s="17" t="s">
        <v>151</v>
      </c>
      <c r="BE1323" s="233">
        <f>IF(N1323="základní",J1323,0)</f>
        <v>0</v>
      </c>
      <c r="BF1323" s="233">
        <f>IF(N1323="snížená",J1323,0)</f>
        <v>0</v>
      </c>
      <c r="BG1323" s="233">
        <f>IF(N1323="zákl. přenesená",J1323,0)</f>
        <v>0</v>
      </c>
      <c r="BH1323" s="233">
        <f>IF(N1323="sníž. přenesená",J1323,0)</f>
        <v>0</v>
      </c>
      <c r="BI1323" s="233">
        <f>IF(N1323="nulová",J1323,0)</f>
        <v>0</v>
      </c>
      <c r="BJ1323" s="17" t="s">
        <v>157</v>
      </c>
      <c r="BK1323" s="233">
        <f>ROUND(I1323*H1323,2)</f>
        <v>0</v>
      </c>
      <c r="BL1323" s="17" t="s">
        <v>250</v>
      </c>
      <c r="BM1323" s="232" t="s">
        <v>1739</v>
      </c>
    </row>
    <row r="1324" s="2" customFormat="1">
      <c r="A1324" s="38"/>
      <c r="B1324" s="39"/>
      <c r="C1324" s="40"/>
      <c r="D1324" s="234" t="s">
        <v>159</v>
      </c>
      <c r="E1324" s="40"/>
      <c r="F1324" s="235" t="s">
        <v>1738</v>
      </c>
      <c r="G1324" s="40"/>
      <c r="H1324" s="40"/>
      <c r="I1324" s="236"/>
      <c r="J1324" s="40"/>
      <c r="K1324" s="40"/>
      <c r="L1324" s="44"/>
      <c r="M1324" s="237"/>
      <c r="N1324" s="238"/>
      <c r="O1324" s="92"/>
      <c r="P1324" s="92"/>
      <c r="Q1324" s="92"/>
      <c r="R1324" s="92"/>
      <c r="S1324" s="92"/>
      <c r="T1324" s="93"/>
      <c r="U1324" s="38"/>
      <c r="V1324" s="38"/>
      <c r="W1324" s="38"/>
      <c r="X1324" s="38"/>
      <c r="Y1324" s="38"/>
      <c r="Z1324" s="38"/>
      <c r="AA1324" s="38"/>
      <c r="AB1324" s="38"/>
      <c r="AC1324" s="38"/>
      <c r="AD1324" s="38"/>
      <c r="AE1324" s="38"/>
      <c r="AT1324" s="17" t="s">
        <v>159</v>
      </c>
      <c r="AU1324" s="17" t="s">
        <v>83</v>
      </c>
    </row>
    <row r="1325" s="2" customFormat="1" ht="24.15" customHeight="1">
      <c r="A1325" s="38"/>
      <c r="B1325" s="39"/>
      <c r="C1325" s="220" t="s">
        <v>1740</v>
      </c>
      <c r="D1325" s="220" t="s">
        <v>153</v>
      </c>
      <c r="E1325" s="221" t="s">
        <v>1741</v>
      </c>
      <c r="F1325" s="222" t="s">
        <v>1742</v>
      </c>
      <c r="G1325" s="223" t="s">
        <v>267</v>
      </c>
      <c r="H1325" s="224">
        <v>0.28799999999999998</v>
      </c>
      <c r="I1325" s="225"/>
      <c r="J1325" s="226">
        <f>ROUND(I1325*H1325,2)</f>
        <v>0</v>
      </c>
      <c r="K1325" s="227"/>
      <c r="L1325" s="44"/>
      <c r="M1325" s="228" t="s">
        <v>1</v>
      </c>
      <c r="N1325" s="229" t="s">
        <v>40</v>
      </c>
      <c r="O1325" s="92"/>
      <c r="P1325" s="230">
        <f>O1325*H1325</f>
        <v>0</v>
      </c>
      <c r="Q1325" s="230">
        <v>0</v>
      </c>
      <c r="R1325" s="230">
        <f>Q1325*H1325</f>
        <v>0</v>
      </c>
      <c r="S1325" s="230">
        <v>0</v>
      </c>
      <c r="T1325" s="231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32" t="s">
        <v>250</v>
      </c>
      <c r="AT1325" s="232" t="s">
        <v>153</v>
      </c>
      <c r="AU1325" s="232" t="s">
        <v>83</v>
      </c>
      <c r="AY1325" s="17" t="s">
        <v>151</v>
      </c>
      <c r="BE1325" s="233">
        <f>IF(N1325="základní",J1325,0)</f>
        <v>0</v>
      </c>
      <c r="BF1325" s="233">
        <f>IF(N1325="snížená",J1325,0)</f>
        <v>0</v>
      </c>
      <c r="BG1325" s="233">
        <f>IF(N1325="zákl. přenesená",J1325,0)</f>
        <v>0</v>
      </c>
      <c r="BH1325" s="233">
        <f>IF(N1325="sníž. přenesená",J1325,0)</f>
        <v>0</v>
      </c>
      <c r="BI1325" s="233">
        <f>IF(N1325="nulová",J1325,0)</f>
        <v>0</v>
      </c>
      <c r="BJ1325" s="17" t="s">
        <v>157</v>
      </c>
      <c r="BK1325" s="233">
        <f>ROUND(I1325*H1325,2)</f>
        <v>0</v>
      </c>
      <c r="BL1325" s="17" t="s">
        <v>250</v>
      </c>
      <c r="BM1325" s="232" t="s">
        <v>1743</v>
      </c>
    </row>
    <row r="1326" s="2" customFormat="1">
      <c r="A1326" s="38"/>
      <c r="B1326" s="39"/>
      <c r="C1326" s="40"/>
      <c r="D1326" s="234" t="s">
        <v>159</v>
      </c>
      <c r="E1326" s="40"/>
      <c r="F1326" s="235" t="s">
        <v>1744</v>
      </c>
      <c r="G1326" s="40"/>
      <c r="H1326" s="40"/>
      <c r="I1326" s="236"/>
      <c r="J1326" s="40"/>
      <c r="K1326" s="40"/>
      <c r="L1326" s="44"/>
      <c r="M1326" s="237"/>
      <c r="N1326" s="238"/>
      <c r="O1326" s="92"/>
      <c r="P1326" s="92"/>
      <c r="Q1326" s="92"/>
      <c r="R1326" s="92"/>
      <c r="S1326" s="92"/>
      <c r="T1326" s="93"/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T1326" s="17" t="s">
        <v>159</v>
      </c>
      <c r="AU1326" s="17" t="s">
        <v>83</v>
      </c>
    </row>
    <row r="1327" s="12" customFormat="1" ht="22.8" customHeight="1">
      <c r="A1327" s="12"/>
      <c r="B1327" s="204"/>
      <c r="C1327" s="205"/>
      <c r="D1327" s="206" t="s">
        <v>72</v>
      </c>
      <c r="E1327" s="218" t="s">
        <v>1745</v>
      </c>
      <c r="F1327" s="218" t="s">
        <v>1746</v>
      </c>
      <c r="G1327" s="205"/>
      <c r="H1327" s="205"/>
      <c r="I1327" s="208"/>
      <c r="J1327" s="219">
        <f>BK1327</f>
        <v>0</v>
      </c>
      <c r="K1327" s="205"/>
      <c r="L1327" s="210"/>
      <c r="M1327" s="211"/>
      <c r="N1327" s="212"/>
      <c r="O1327" s="212"/>
      <c r="P1327" s="213">
        <f>SUM(P1328:P1349)</f>
        <v>0</v>
      </c>
      <c r="Q1327" s="212"/>
      <c r="R1327" s="213">
        <f>SUM(R1328:R1349)</f>
        <v>0.0098474999999999986</v>
      </c>
      <c r="S1327" s="212"/>
      <c r="T1327" s="214">
        <f>SUM(T1328:T1349)</f>
        <v>0</v>
      </c>
      <c r="U1327" s="12"/>
      <c r="V1327" s="12"/>
      <c r="W1327" s="12"/>
      <c r="X1327" s="12"/>
      <c r="Y1327" s="12"/>
      <c r="Z1327" s="12"/>
      <c r="AA1327" s="12"/>
      <c r="AB1327" s="12"/>
      <c r="AC1327" s="12"/>
      <c r="AD1327" s="12"/>
      <c r="AE1327" s="12"/>
      <c r="AR1327" s="215" t="s">
        <v>83</v>
      </c>
      <c r="AT1327" s="216" t="s">
        <v>72</v>
      </c>
      <c r="AU1327" s="216" t="s">
        <v>81</v>
      </c>
      <c r="AY1327" s="215" t="s">
        <v>151</v>
      </c>
      <c r="BK1327" s="217">
        <f>SUM(BK1328:BK1349)</f>
        <v>0</v>
      </c>
    </row>
    <row r="1328" s="2" customFormat="1" ht="24.15" customHeight="1">
      <c r="A1328" s="38"/>
      <c r="B1328" s="39"/>
      <c r="C1328" s="220" t="s">
        <v>1747</v>
      </c>
      <c r="D1328" s="220" t="s">
        <v>153</v>
      </c>
      <c r="E1328" s="221" t="s">
        <v>1748</v>
      </c>
      <c r="F1328" s="222" t="s">
        <v>1749</v>
      </c>
      <c r="G1328" s="223" t="s">
        <v>184</v>
      </c>
      <c r="H1328" s="224">
        <v>45</v>
      </c>
      <c r="I1328" s="225"/>
      <c r="J1328" s="226">
        <f>ROUND(I1328*H1328,2)</f>
        <v>0</v>
      </c>
      <c r="K1328" s="227"/>
      <c r="L1328" s="44"/>
      <c r="M1328" s="228" t="s">
        <v>1</v>
      </c>
      <c r="N1328" s="229" t="s">
        <v>40</v>
      </c>
      <c r="O1328" s="92"/>
      <c r="P1328" s="230">
        <f>O1328*H1328</f>
        <v>0</v>
      </c>
      <c r="Q1328" s="230">
        <v>0</v>
      </c>
      <c r="R1328" s="230">
        <f>Q1328*H1328</f>
        <v>0</v>
      </c>
      <c r="S1328" s="230">
        <v>0</v>
      </c>
      <c r="T1328" s="231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32" t="s">
        <v>250</v>
      </c>
      <c r="AT1328" s="232" t="s">
        <v>153</v>
      </c>
      <c r="AU1328" s="232" t="s">
        <v>83</v>
      </c>
      <c r="AY1328" s="17" t="s">
        <v>151</v>
      </c>
      <c r="BE1328" s="233">
        <f>IF(N1328="základní",J1328,0)</f>
        <v>0</v>
      </c>
      <c r="BF1328" s="233">
        <f>IF(N1328="snížená",J1328,0)</f>
        <v>0</v>
      </c>
      <c r="BG1328" s="233">
        <f>IF(N1328="zákl. přenesená",J1328,0)</f>
        <v>0</v>
      </c>
      <c r="BH1328" s="233">
        <f>IF(N1328="sníž. přenesená",J1328,0)</f>
        <v>0</v>
      </c>
      <c r="BI1328" s="233">
        <f>IF(N1328="nulová",J1328,0)</f>
        <v>0</v>
      </c>
      <c r="BJ1328" s="17" t="s">
        <v>157</v>
      </c>
      <c r="BK1328" s="233">
        <f>ROUND(I1328*H1328,2)</f>
        <v>0</v>
      </c>
      <c r="BL1328" s="17" t="s">
        <v>250</v>
      </c>
      <c r="BM1328" s="232" t="s">
        <v>1750</v>
      </c>
    </row>
    <row r="1329" s="2" customFormat="1">
      <c r="A1329" s="38"/>
      <c r="B1329" s="39"/>
      <c r="C1329" s="40"/>
      <c r="D1329" s="234" t="s">
        <v>159</v>
      </c>
      <c r="E1329" s="40"/>
      <c r="F1329" s="235" t="s">
        <v>1749</v>
      </c>
      <c r="G1329" s="40"/>
      <c r="H1329" s="40"/>
      <c r="I1329" s="236"/>
      <c r="J1329" s="40"/>
      <c r="K1329" s="40"/>
      <c r="L1329" s="44"/>
      <c r="M1329" s="237"/>
      <c r="N1329" s="238"/>
      <c r="O1329" s="92"/>
      <c r="P1329" s="92"/>
      <c r="Q1329" s="92"/>
      <c r="R1329" s="92"/>
      <c r="S1329" s="92"/>
      <c r="T1329" s="93"/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T1329" s="17" t="s">
        <v>159</v>
      </c>
      <c r="AU1329" s="17" t="s">
        <v>83</v>
      </c>
    </row>
    <row r="1330" s="13" customFormat="1">
      <c r="A1330" s="13"/>
      <c r="B1330" s="239"/>
      <c r="C1330" s="240"/>
      <c r="D1330" s="234" t="s">
        <v>160</v>
      </c>
      <c r="E1330" s="241" t="s">
        <v>1</v>
      </c>
      <c r="F1330" s="242" t="s">
        <v>404</v>
      </c>
      <c r="G1330" s="240"/>
      <c r="H1330" s="243">
        <v>45</v>
      </c>
      <c r="I1330" s="244"/>
      <c r="J1330" s="240"/>
      <c r="K1330" s="240"/>
      <c r="L1330" s="245"/>
      <c r="M1330" s="246"/>
      <c r="N1330" s="247"/>
      <c r="O1330" s="247"/>
      <c r="P1330" s="247"/>
      <c r="Q1330" s="247"/>
      <c r="R1330" s="247"/>
      <c r="S1330" s="247"/>
      <c r="T1330" s="24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49" t="s">
        <v>160</v>
      </c>
      <c r="AU1330" s="249" t="s">
        <v>83</v>
      </c>
      <c r="AV1330" s="13" t="s">
        <v>83</v>
      </c>
      <c r="AW1330" s="13" t="s">
        <v>30</v>
      </c>
      <c r="AX1330" s="13" t="s">
        <v>81</v>
      </c>
      <c r="AY1330" s="249" t="s">
        <v>151</v>
      </c>
    </row>
    <row r="1331" s="15" customFormat="1">
      <c r="A1331" s="15"/>
      <c r="B1331" s="261"/>
      <c r="C1331" s="262"/>
      <c r="D1331" s="234" t="s">
        <v>160</v>
      </c>
      <c r="E1331" s="263" t="s">
        <v>1</v>
      </c>
      <c r="F1331" s="264" t="s">
        <v>1751</v>
      </c>
      <c r="G1331" s="262"/>
      <c r="H1331" s="263" t="s">
        <v>1</v>
      </c>
      <c r="I1331" s="265"/>
      <c r="J1331" s="262"/>
      <c r="K1331" s="262"/>
      <c r="L1331" s="266"/>
      <c r="M1331" s="267"/>
      <c r="N1331" s="268"/>
      <c r="O1331" s="268"/>
      <c r="P1331" s="268"/>
      <c r="Q1331" s="268"/>
      <c r="R1331" s="268"/>
      <c r="S1331" s="268"/>
      <c r="T1331" s="269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270" t="s">
        <v>160</v>
      </c>
      <c r="AU1331" s="270" t="s">
        <v>83</v>
      </c>
      <c r="AV1331" s="15" t="s">
        <v>81</v>
      </c>
      <c r="AW1331" s="15" t="s">
        <v>30</v>
      </c>
      <c r="AX1331" s="15" t="s">
        <v>73</v>
      </c>
      <c r="AY1331" s="270" t="s">
        <v>151</v>
      </c>
    </row>
    <row r="1332" s="2" customFormat="1" ht="21.75" customHeight="1">
      <c r="A1332" s="38"/>
      <c r="B1332" s="39"/>
      <c r="C1332" s="272" t="s">
        <v>1752</v>
      </c>
      <c r="D1332" s="272" t="s">
        <v>387</v>
      </c>
      <c r="E1332" s="273" t="s">
        <v>1753</v>
      </c>
      <c r="F1332" s="274" t="s">
        <v>1754</v>
      </c>
      <c r="G1332" s="275" t="s">
        <v>184</v>
      </c>
      <c r="H1332" s="276">
        <v>47.25</v>
      </c>
      <c r="I1332" s="277"/>
      <c r="J1332" s="278">
        <f>ROUND(I1332*H1332,2)</f>
        <v>0</v>
      </c>
      <c r="K1332" s="279"/>
      <c r="L1332" s="280"/>
      <c r="M1332" s="281" t="s">
        <v>1</v>
      </c>
      <c r="N1332" s="282" t="s">
        <v>40</v>
      </c>
      <c r="O1332" s="92"/>
      <c r="P1332" s="230">
        <f>O1332*H1332</f>
        <v>0</v>
      </c>
      <c r="Q1332" s="230">
        <v>6.9999999999999994E-05</v>
      </c>
      <c r="R1332" s="230">
        <f>Q1332*H1332</f>
        <v>0.0033074999999999997</v>
      </c>
      <c r="S1332" s="230">
        <v>0</v>
      </c>
      <c r="T1332" s="231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232" t="s">
        <v>340</v>
      </c>
      <c r="AT1332" s="232" t="s">
        <v>387</v>
      </c>
      <c r="AU1332" s="232" t="s">
        <v>83</v>
      </c>
      <c r="AY1332" s="17" t="s">
        <v>151</v>
      </c>
      <c r="BE1332" s="233">
        <f>IF(N1332="základní",J1332,0)</f>
        <v>0</v>
      </c>
      <c r="BF1332" s="233">
        <f>IF(N1332="snížená",J1332,0)</f>
        <v>0</v>
      </c>
      <c r="BG1332" s="233">
        <f>IF(N1332="zákl. přenesená",J1332,0)</f>
        <v>0</v>
      </c>
      <c r="BH1332" s="233">
        <f>IF(N1332="sníž. přenesená",J1332,0)</f>
        <v>0</v>
      </c>
      <c r="BI1332" s="233">
        <f>IF(N1332="nulová",J1332,0)</f>
        <v>0</v>
      </c>
      <c r="BJ1332" s="17" t="s">
        <v>157</v>
      </c>
      <c r="BK1332" s="233">
        <f>ROUND(I1332*H1332,2)</f>
        <v>0</v>
      </c>
      <c r="BL1332" s="17" t="s">
        <v>250</v>
      </c>
      <c r="BM1332" s="232" t="s">
        <v>1755</v>
      </c>
    </row>
    <row r="1333" s="2" customFormat="1">
      <c r="A1333" s="38"/>
      <c r="B1333" s="39"/>
      <c r="C1333" s="40"/>
      <c r="D1333" s="234" t="s">
        <v>159</v>
      </c>
      <c r="E1333" s="40"/>
      <c r="F1333" s="235" t="s">
        <v>1754</v>
      </c>
      <c r="G1333" s="40"/>
      <c r="H1333" s="40"/>
      <c r="I1333" s="236"/>
      <c r="J1333" s="40"/>
      <c r="K1333" s="40"/>
      <c r="L1333" s="44"/>
      <c r="M1333" s="237"/>
      <c r="N1333" s="238"/>
      <c r="O1333" s="92"/>
      <c r="P1333" s="92"/>
      <c r="Q1333" s="92"/>
      <c r="R1333" s="92"/>
      <c r="S1333" s="92"/>
      <c r="T1333" s="93"/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T1333" s="17" t="s">
        <v>159</v>
      </c>
      <c r="AU1333" s="17" t="s">
        <v>83</v>
      </c>
    </row>
    <row r="1334" s="13" customFormat="1">
      <c r="A1334" s="13"/>
      <c r="B1334" s="239"/>
      <c r="C1334" s="240"/>
      <c r="D1334" s="234" t="s">
        <v>160</v>
      </c>
      <c r="E1334" s="241" t="s">
        <v>1</v>
      </c>
      <c r="F1334" s="242" t="s">
        <v>1756</v>
      </c>
      <c r="G1334" s="240"/>
      <c r="H1334" s="243">
        <v>47.25</v>
      </c>
      <c r="I1334" s="244"/>
      <c r="J1334" s="240"/>
      <c r="K1334" s="240"/>
      <c r="L1334" s="245"/>
      <c r="M1334" s="246"/>
      <c r="N1334" s="247"/>
      <c r="O1334" s="247"/>
      <c r="P1334" s="247"/>
      <c r="Q1334" s="247"/>
      <c r="R1334" s="247"/>
      <c r="S1334" s="247"/>
      <c r="T1334" s="24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49" t="s">
        <v>160</v>
      </c>
      <c r="AU1334" s="249" t="s">
        <v>83</v>
      </c>
      <c r="AV1334" s="13" t="s">
        <v>83</v>
      </c>
      <c r="AW1334" s="13" t="s">
        <v>30</v>
      </c>
      <c r="AX1334" s="13" t="s">
        <v>81</v>
      </c>
      <c r="AY1334" s="249" t="s">
        <v>151</v>
      </c>
    </row>
    <row r="1335" s="2" customFormat="1" ht="24.15" customHeight="1">
      <c r="A1335" s="38"/>
      <c r="B1335" s="39"/>
      <c r="C1335" s="220" t="s">
        <v>1757</v>
      </c>
      <c r="D1335" s="220" t="s">
        <v>153</v>
      </c>
      <c r="E1335" s="221" t="s">
        <v>1758</v>
      </c>
      <c r="F1335" s="222" t="s">
        <v>1759</v>
      </c>
      <c r="G1335" s="223" t="s">
        <v>348</v>
      </c>
      <c r="H1335" s="224">
        <v>14</v>
      </c>
      <c r="I1335" s="225"/>
      <c r="J1335" s="226">
        <f>ROUND(I1335*H1335,2)</f>
        <v>0</v>
      </c>
      <c r="K1335" s="227"/>
      <c r="L1335" s="44"/>
      <c r="M1335" s="228" t="s">
        <v>1</v>
      </c>
      <c r="N1335" s="229" t="s">
        <v>40</v>
      </c>
      <c r="O1335" s="92"/>
      <c r="P1335" s="230">
        <f>O1335*H1335</f>
        <v>0</v>
      </c>
      <c r="Q1335" s="230">
        <v>0</v>
      </c>
      <c r="R1335" s="230">
        <f>Q1335*H1335</f>
        <v>0</v>
      </c>
      <c r="S1335" s="230">
        <v>0</v>
      </c>
      <c r="T1335" s="231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232" t="s">
        <v>250</v>
      </c>
      <c r="AT1335" s="232" t="s">
        <v>153</v>
      </c>
      <c r="AU1335" s="232" t="s">
        <v>83</v>
      </c>
      <c r="AY1335" s="17" t="s">
        <v>151</v>
      </c>
      <c r="BE1335" s="233">
        <f>IF(N1335="základní",J1335,0)</f>
        <v>0</v>
      </c>
      <c r="BF1335" s="233">
        <f>IF(N1335="snížená",J1335,0)</f>
        <v>0</v>
      </c>
      <c r="BG1335" s="233">
        <f>IF(N1335="zákl. přenesená",J1335,0)</f>
        <v>0</v>
      </c>
      <c r="BH1335" s="233">
        <f>IF(N1335="sníž. přenesená",J1335,0)</f>
        <v>0</v>
      </c>
      <c r="BI1335" s="233">
        <f>IF(N1335="nulová",J1335,0)</f>
        <v>0</v>
      </c>
      <c r="BJ1335" s="17" t="s">
        <v>157</v>
      </c>
      <c r="BK1335" s="233">
        <f>ROUND(I1335*H1335,2)</f>
        <v>0</v>
      </c>
      <c r="BL1335" s="17" t="s">
        <v>250</v>
      </c>
      <c r="BM1335" s="232" t="s">
        <v>1760</v>
      </c>
    </row>
    <row r="1336" s="2" customFormat="1">
      <c r="A1336" s="38"/>
      <c r="B1336" s="39"/>
      <c r="C1336" s="40"/>
      <c r="D1336" s="234" t="s">
        <v>159</v>
      </c>
      <c r="E1336" s="40"/>
      <c r="F1336" s="235" t="s">
        <v>1759</v>
      </c>
      <c r="G1336" s="40"/>
      <c r="H1336" s="40"/>
      <c r="I1336" s="236"/>
      <c r="J1336" s="40"/>
      <c r="K1336" s="40"/>
      <c r="L1336" s="44"/>
      <c r="M1336" s="237"/>
      <c r="N1336" s="238"/>
      <c r="O1336" s="92"/>
      <c r="P1336" s="92"/>
      <c r="Q1336" s="92"/>
      <c r="R1336" s="92"/>
      <c r="S1336" s="92"/>
      <c r="T1336" s="93"/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T1336" s="17" t="s">
        <v>159</v>
      </c>
      <c r="AU1336" s="17" t="s">
        <v>83</v>
      </c>
    </row>
    <row r="1337" s="2" customFormat="1" ht="24.15" customHeight="1">
      <c r="A1337" s="38"/>
      <c r="B1337" s="39"/>
      <c r="C1337" s="272" t="s">
        <v>1761</v>
      </c>
      <c r="D1337" s="272" t="s">
        <v>387</v>
      </c>
      <c r="E1337" s="273" t="s">
        <v>1762</v>
      </c>
      <c r="F1337" s="274" t="s">
        <v>1763</v>
      </c>
      <c r="G1337" s="275" t="s">
        <v>348</v>
      </c>
      <c r="H1337" s="276">
        <v>14</v>
      </c>
      <c r="I1337" s="277"/>
      <c r="J1337" s="278">
        <f>ROUND(I1337*H1337,2)</f>
        <v>0</v>
      </c>
      <c r="K1337" s="279"/>
      <c r="L1337" s="280"/>
      <c r="M1337" s="281" t="s">
        <v>1</v>
      </c>
      <c r="N1337" s="282" t="s">
        <v>40</v>
      </c>
      <c r="O1337" s="92"/>
      <c r="P1337" s="230">
        <f>O1337*H1337</f>
        <v>0</v>
      </c>
      <c r="Q1337" s="230">
        <v>9.0000000000000006E-05</v>
      </c>
      <c r="R1337" s="230">
        <f>Q1337*H1337</f>
        <v>0.0012600000000000001</v>
      </c>
      <c r="S1337" s="230">
        <v>0</v>
      </c>
      <c r="T1337" s="231">
        <f>S1337*H1337</f>
        <v>0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32" t="s">
        <v>340</v>
      </c>
      <c r="AT1337" s="232" t="s">
        <v>387</v>
      </c>
      <c r="AU1337" s="232" t="s">
        <v>83</v>
      </c>
      <c r="AY1337" s="17" t="s">
        <v>151</v>
      </c>
      <c r="BE1337" s="233">
        <f>IF(N1337="základní",J1337,0)</f>
        <v>0</v>
      </c>
      <c r="BF1337" s="233">
        <f>IF(N1337="snížená",J1337,0)</f>
        <v>0</v>
      </c>
      <c r="BG1337" s="233">
        <f>IF(N1337="zákl. přenesená",J1337,0)</f>
        <v>0</v>
      </c>
      <c r="BH1337" s="233">
        <f>IF(N1337="sníž. přenesená",J1337,0)</f>
        <v>0</v>
      </c>
      <c r="BI1337" s="233">
        <f>IF(N1337="nulová",J1337,0)</f>
        <v>0</v>
      </c>
      <c r="BJ1337" s="17" t="s">
        <v>157</v>
      </c>
      <c r="BK1337" s="233">
        <f>ROUND(I1337*H1337,2)</f>
        <v>0</v>
      </c>
      <c r="BL1337" s="17" t="s">
        <v>250</v>
      </c>
      <c r="BM1337" s="232" t="s">
        <v>1764</v>
      </c>
    </row>
    <row r="1338" s="2" customFormat="1">
      <c r="A1338" s="38"/>
      <c r="B1338" s="39"/>
      <c r="C1338" s="40"/>
      <c r="D1338" s="234" t="s">
        <v>159</v>
      </c>
      <c r="E1338" s="40"/>
      <c r="F1338" s="235" t="s">
        <v>1763</v>
      </c>
      <c r="G1338" s="40"/>
      <c r="H1338" s="40"/>
      <c r="I1338" s="236"/>
      <c r="J1338" s="40"/>
      <c r="K1338" s="40"/>
      <c r="L1338" s="44"/>
      <c r="M1338" s="237"/>
      <c r="N1338" s="238"/>
      <c r="O1338" s="92"/>
      <c r="P1338" s="92"/>
      <c r="Q1338" s="92"/>
      <c r="R1338" s="92"/>
      <c r="S1338" s="92"/>
      <c r="T1338" s="93"/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T1338" s="17" t="s">
        <v>159</v>
      </c>
      <c r="AU1338" s="17" t="s">
        <v>83</v>
      </c>
    </row>
    <row r="1339" s="2" customFormat="1" ht="24.15" customHeight="1">
      <c r="A1339" s="38"/>
      <c r="B1339" s="39"/>
      <c r="C1339" s="220" t="s">
        <v>1765</v>
      </c>
      <c r="D1339" s="220" t="s">
        <v>153</v>
      </c>
      <c r="E1339" s="221" t="s">
        <v>1766</v>
      </c>
      <c r="F1339" s="222" t="s">
        <v>1767</v>
      </c>
      <c r="G1339" s="223" t="s">
        <v>348</v>
      </c>
      <c r="H1339" s="224">
        <v>1</v>
      </c>
      <c r="I1339" s="225"/>
      <c r="J1339" s="226">
        <f>ROUND(I1339*H1339,2)</f>
        <v>0</v>
      </c>
      <c r="K1339" s="227"/>
      <c r="L1339" s="44"/>
      <c r="M1339" s="228" t="s">
        <v>1</v>
      </c>
      <c r="N1339" s="229" t="s">
        <v>40</v>
      </c>
      <c r="O1339" s="92"/>
      <c r="P1339" s="230">
        <f>O1339*H1339</f>
        <v>0</v>
      </c>
      <c r="Q1339" s="230">
        <v>0</v>
      </c>
      <c r="R1339" s="230">
        <f>Q1339*H1339</f>
        <v>0</v>
      </c>
      <c r="S1339" s="230">
        <v>0</v>
      </c>
      <c r="T1339" s="231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32" t="s">
        <v>250</v>
      </c>
      <c r="AT1339" s="232" t="s">
        <v>153</v>
      </c>
      <c r="AU1339" s="232" t="s">
        <v>83</v>
      </c>
      <c r="AY1339" s="17" t="s">
        <v>151</v>
      </c>
      <c r="BE1339" s="233">
        <f>IF(N1339="základní",J1339,0)</f>
        <v>0</v>
      </c>
      <c r="BF1339" s="233">
        <f>IF(N1339="snížená",J1339,0)</f>
        <v>0</v>
      </c>
      <c r="BG1339" s="233">
        <f>IF(N1339="zákl. přenesená",J1339,0)</f>
        <v>0</v>
      </c>
      <c r="BH1339" s="233">
        <f>IF(N1339="sníž. přenesená",J1339,0)</f>
        <v>0</v>
      </c>
      <c r="BI1339" s="233">
        <f>IF(N1339="nulová",J1339,0)</f>
        <v>0</v>
      </c>
      <c r="BJ1339" s="17" t="s">
        <v>157</v>
      </c>
      <c r="BK1339" s="233">
        <f>ROUND(I1339*H1339,2)</f>
        <v>0</v>
      </c>
      <c r="BL1339" s="17" t="s">
        <v>250</v>
      </c>
      <c r="BM1339" s="232" t="s">
        <v>1768</v>
      </c>
    </row>
    <row r="1340" s="2" customFormat="1">
      <c r="A1340" s="38"/>
      <c r="B1340" s="39"/>
      <c r="C1340" s="40"/>
      <c r="D1340" s="234" t="s">
        <v>159</v>
      </c>
      <c r="E1340" s="40"/>
      <c r="F1340" s="235" t="s">
        <v>1767</v>
      </c>
      <c r="G1340" s="40"/>
      <c r="H1340" s="40"/>
      <c r="I1340" s="236"/>
      <c r="J1340" s="40"/>
      <c r="K1340" s="40"/>
      <c r="L1340" s="44"/>
      <c r="M1340" s="237"/>
      <c r="N1340" s="238"/>
      <c r="O1340" s="92"/>
      <c r="P1340" s="92"/>
      <c r="Q1340" s="92"/>
      <c r="R1340" s="92"/>
      <c r="S1340" s="92"/>
      <c r="T1340" s="93"/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T1340" s="17" t="s">
        <v>159</v>
      </c>
      <c r="AU1340" s="17" t="s">
        <v>83</v>
      </c>
    </row>
    <row r="1341" s="2" customFormat="1" ht="16.5" customHeight="1">
      <c r="A1341" s="38"/>
      <c r="B1341" s="39"/>
      <c r="C1341" s="272" t="s">
        <v>1769</v>
      </c>
      <c r="D1341" s="272" t="s">
        <v>387</v>
      </c>
      <c r="E1341" s="273" t="s">
        <v>1770</v>
      </c>
      <c r="F1341" s="274" t="s">
        <v>1771</v>
      </c>
      <c r="G1341" s="275" t="s">
        <v>348</v>
      </c>
      <c r="H1341" s="276">
        <v>1</v>
      </c>
      <c r="I1341" s="277"/>
      <c r="J1341" s="278">
        <f>ROUND(I1341*H1341,2)</f>
        <v>0</v>
      </c>
      <c r="K1341" s="279"/>
      <c r="L1341" s="280"/>
      <c r="M1341" s="281" t="s">
        <v>1</v>
      </c>
      <c r="N1341" s="282" t="s">
        <v>40</v>
      </c>
      <c r="O1341" s="92"/>
      <c r="P1341" s="230">
        <f>O1341*H1341</f>
        <v>0</v>
      </c>
      <c r="Q1341" s="230">
        <v>0</v>
      </c>
      <c r="R1341" s="230">
        <f>Q1341*H1341</f>
        <v>0</v>
      </c>
      <c r="S1341" s="230">
        <v>0</v>
      </c>
      <c r="T1341" s="231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32" t="s">
        <v>340</v>
      </c>
      <c r="AT1341" s="232" t="s">
        <v>387</v>
      </c>
      <c r="AU1341" s="232" t="s">
        <v>83</v>
      </c>
      <c r="AY1341" s="17" t="s">
        <v>151</v>
      </c>
      <c r="BE1341" s="233">
        <f>IF(N1341="základní",J1341,0)</f>
        <v>0</v>
      </c>
      <c r="BF1341" s="233">
        <f>IF(N1341="snížená",J1341,0)</f>
        <v>0</v>
      </c>
      <c r="BG1341" s="233">
        <f>IF(N1341="zákl. přenesená",J1341,0)</f>
        <v>0</v>
      </c>
      <c r="BH1341" s="233">
        <f>IF(N1341="sníž. přenesená",J1341,0)</f>
        <v>0</v>
      </c>
      <c r="BI1341" s="233">
        <f>IF(N1341="nulová",J1341,0)</f>
        <v>0</v>
      </c>
      <c r="BJ1341" s="17" t="s">
        <v>157</v>
      </c>
      <c r="BK1341" s="233">
        <f>ROUND(I1341*H1341,2)</f>
        <v>0</v>
      </c>
      <c r="BL1341" s="17" t="s">
        <v>250</v>
      </c>
      <c r="BM1341" s="232" t="s">
        <v>1772</v>
      </c>
    </row>
    <row r="1342" s="2" customFormat="1">
      <c r="A1342" s="38"/>
      <c r="B1342" s="39"/>
      <c r="C1342" s="40"/>
      <c r="D1342" s="234" t="s">
        <v>159</v>
      </c>
      <c r="E1342" s="40"/>
      <c r="F1342" s="235" t="s">
        <v>1773</v>
      </c>
      <c r="G1342" s="40"/>
      <c r="H1342" s="40"/>
      <c r="I1342" s="236"/>
      <c r="J1342" s="40"/>
      <c r="K1342" s="40"/>
      <c r="L1342" s="44"/>
      <c r="M1342" s="237"/>
      <c r="N1342" s="238"/>
      <c r="O1342" s="92"/>
      <c r="P1342" s="92"/>
      <c r="Q1342" s="92"/>
      <c r="R1342" s="92"/>
      <c r="S1342" s="92"/>
      <c r="T1342" s="93"/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T1342" s="17" t="s">
        <v>159</v>
      </c>
      <c r="AU1342" s="17" t="s">
        <v>83</v>
      </c>
    </row>
    <row r="1343" s="2" customFormat="1" ht="62.7" customHeight="1">
      <c r="A1343" s="38"/>
      <c r="B1343" s="39"/>
      <c r="C1343" s="272" t="s">
        <v>1774</v>
      </c>
      <c r="D1343" s="272" t="s">
        <v>387</v>
      </c>
      <c r="E1343" s="273" t="s">
        <v>1775</v>
      </c>
      <c r="F1343" s="274" t="s">
        <v>1776</v>
      </c>
      <c r="G1343" s="275" t="s">
        <v>184</v>
      </c>
      <c r="H1343" s="276">
        <v>44</v>
      </c>
      <c r="I1343" s="277"/>
      <c r="J1343" s="278">
        <f>ROUND(I1343*H1343,2)</f>
        <v>0</v>
      </c>
      <c r="K1343" s="279"/>
      <c r="L1343" s="280"/>
      <c r="M1343" s="281" t="s">
        <v>1</v>
      </c>
      <c r="N1343" s="282" t="s">
        <v>40</v>
      </c>
      <c r="O1343" s="92"/>
      <c r="P1343" s="230">
        <f>O1343*H1343</f>
        <v>0</v>
      </c>
      <c r="Q1343" s="230">
        <v>0</v>
      </c>
      <c r="R1343" s="230">
        <f>Q1343*H1343</f>
        <v>0</v>
      </c>
      <c r="S1343" s="230">
        <v>0</v>
      </c>
      <c r="T1343" s="231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232" t="s">
        <v>340</v>
      </c>
      <c r="AT1343" s="232" t="s">
        <v>387</v>
      </c>
      <c r="AU1343" s="232" t="s">
        <v>83</v>
      </c>
      <c r="AY1343" s="17" t="s">
        <v>151</v>
      </c>
      <c r="BE1343" s="233">
        <f>IF(N1343="základní",J1343,0)</f>
        <v>0</v>
      </c>
      <c r="BF1343" s="233">
        <f>IF(N1343="snížená",J1343,0)</f>
        <v>0</v>
      </c>
      <c r="BG1343" s="233">
        <f>IF(N1343="zákl. přenesená",J1343,0)</f>
        <v>0</v>
      </c>
      <c r="BH1343" s="233">
        <f>IF(N1343="sníž. přenesená",J1343,0)</f>
        <v>0</v>
      </c>
      <c r="BI1343" s="233">
        <f>IF(N1343="nulová",J1343,0)</f>
        <v>0</v>
      </c>
      <c r="BJ1343" s="17" t="s">
        <v>157</v>
      </c>
      <c r="BK1343" s="233">
        <f>ROUND(I1343*H1343,2)</f>
        <v>0</v>
      </c>
      <c r="BL1343" s="17" t="s">
        <v>250</v>
      </c>
      <c r="BM1343" s="232" t="s">
        <v>1777</v>
      </c>
    </row>
    <row r="1344" s="2" customFormat="1">
      <c r="A1344" s="38"/>
      <c r="B1344" s="39"/>
      <c r="C1344" s="40"/>
      <c r="D1344" s="234" t="s">
        <v>159</v>
      </c>
      <c r="E1344" s="40"/>
      <c r="F1344" s="235" t="s">
        <v>1776</v>
      </c>
      <c r="G1344" s="40"/>
      <c r="H1344" s="40"/>
      <c r="I1344" s="236"/>
      <c r="J1344" s="40"/>
      <c r="K1344" s="40"/>
      <c r="L1344" s="44"/>
      <c r="M1344" s="237"/>
      <c r="N1344" s="238"/>
      <c r="O1344" s="92"/>
      <c r="P1344" s="92"/>
      <c r="Q1344" s="92"/>
      <c r="R1344" s="92"/>
      <c r="S1344" s="92"/>
      <c r="T1344" s="93"/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T1344" s="17" t="s">
        <v>159</v>
      </c>
      <c r="AU1344" s="17" t="s">
        <v>83</v>
      </c>
    </row>
    <row r="1345" s="2" customFormat="1" ht="37.8" customHeight="1">
      <c r="A1345" s="38"/>
      <c r="B1345" s="39"/>
      <c r="C1345" s="272" t="s">
        <v>1778</v>
      </c>
      <c r="D1345" s="272" t="s">
        <v>387</v>
      </c>
      <c r="E1345" s="273" t="s">
        <v>1779</v>
      </c>
      <c r="F1345" s="274" t="s">
        <v>1780</v>
      </c>
      <c r="G1345" s="275" t="s">
        <v>184</v>
      </c>
      <c r="H1345" s="276">
        <v>52.799999999999997</v>
      </c>
      <c r="I1345" s="277"/>
      <c r="J1345" s="278">
        <f>ROUND(I1345*H1345,2)</f>
        <v>0</v>
      </c>
      <c r="K1345" s="279"/>
      <c r="L1345" s="280"/>
      <c r="M1345" s="281" t="s">
        <v>1</v>
      </c>
      <c r="N1345" s="282" t="s">
        <v>40</v>
      </c>
      <c r="O1345" s="92"/>
      <c r="P1345" s="230">
        <f>O1345*H1345</f>
        <v>0</v>
      </c>
      <c r="Q1345" s="230">
        <v>0.00010000000000000001</v>
      </c>
      <c r="R1345" s="230">
        <f>Q1345*H1345</f>
        <v>0.00528</v>
      </c>
      <c r="S1345" s="230">
        <v>0</v>
      </c>
      <c r="T1345" s="231">
        <f>S1345*H1345</f>
        <v>0</v>
      </c>
      <c r="U1345" s="38"/>
      <c r="V1345" s="38"/>
      <c r="W1345" s="38"/>
      <c r="X1345" s="38"/>
      <c r="Y1345" s="38"/>
      <c r="Z1345" s="38"/>
      <c r="AA1345" s="38"/>
      <c r="AB1345" s="38"/>
      <c r="AC1345" s="38"/>
      <c r="AD1345" s="38"/>
      <c r="AE1345" s="38"/>
      <c r="AR1345" s="232" t="s">
        <v>340</v>
      </c>
      <c r="AT1345" s="232" t="s">
        <v>387</v>
      </c>
      <c r="AU1345" s="232" t="s">
        <v>83</v>
      </c>
      <c r="AY1345" s="17" t="s">
        <v>151</v>
      </c>
      <c r="BE1345" s="233">
        <f>IF(N1345="základní",J1345,0)</f>
        <v>0</v>
      </c>
      <c r="BF1345" s="233">
        <f>IF(N1345="snížená",J1345,0)</f>
        <v>0</v>
      </c>
      <c r="BG1345" s="233">
        <f>IF(N1345="zákl. přenesená",J1345,0)</f>
        <v>0</v>
      </c>
      <c r="BH1345" s="233">
        <f>IF(N1345="sníž. přenesená",J1345,0)</f>
        <v>0</v>
      </c>
      <c r="BI1345" s="233">
        <f>IF(N1345="nulová",J1345,0)</f>
        <v>0</v>
      </c>
      <c r="BJ1345" s="17" t="s">
        <v>157</v>
      </c>
      <c r="BK1345" s="233">
        <f>ROUND(I1345*H1345,2)</f>
        <v>0</v>
      </c>
      <c r="BL1345" s="17" t="s">
        <v>250</v>
      </c>
      <c r="BM1345" s="232" t="s">
        <v>1781</v>
      </c>
    </row>
    <row r="1346" s="2" customFormat="1">
      <c r="A1346" s="38"/>
      <c r="B1346" s="39"/>
      <c r="C1346" s="40"/>
      <c r="D1346" s="234" t="s">
        <v>159</v>
      </c>
      <c r="E1346" s="40"/>
      <c r="F1346" s="235" t="s">
        <v>1780</v>
      </c>
      <c r="G1346" s="40"/>
      <c r="H1346" s="40"/>
      <c r="I1346" s="236"/>
      <c r="J1346" s="40"/>
      <c r="K1346" s="40"/>
      <c r="L1346" s="44"/>
      <c r="M1346" s="237"/>
      <c r="N1346" s="238"/>
      <c r="O1346" s="92"/>
      <c r="P1346" s="92"/>
      <c r="Q1346" s="92"/>
      <c r="R1346" s="92"/>
      <c r="S1346" s="92"/>
      <c r="T1346" s="93"/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T1346" s="17" t="s">
        <v>159</v>
      </c>
      <c r="AU1346" s="17" t="s">
        <v>83</v>
      </c>
    </row>
    <row r="1347" s="13" customFormat="1">
      <c r="A1347" s="13"/>
      <c r="B1347" s="239"/>
      <c r="C1347" s="240"/>
      <c r="D1347" s="234" t="s">
        <v>160</v>
      </c>
      <c r="E1347" s="241" t="s">
        <v>1</v>
      </c>
      <c r="F1347" s="242" t="s">
        <v>1782</v>
      </c>
      <c r="G1347" s="240"/>
      <c r="H1347" s="243">
        <v>52.799999999999997</v>
      </c>
      <c r="I1347" s="244"/>
      <c r="J1347" s="240"/>
      <c r="K1347" s="240"/>
      <c r="L1347" s="245"/>
      <c r="M1347" s="246"/>
      <c r="N1347" s="247"/>
      <c r="O1347" s="247"/>
      <c r="P1347" s="247"/>
      <c r="Q1347" s="247"/>
      <c r="R1347" s="247"/>
      <c r="S1347" s="247"/>
      <c r="T1347" s="24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9" t="s">
        <v>160</v>
      </c>
      <c r="AU1347" s="249" t="s">
        <v>83</v>
      </c>
      <c r="AV1347" s="13" t="s">
        <v>83</v>
      </c>
      <c r="AW1347" s="13" t="s">
        <v>30</v>
      </c>
      <c r="AX1347" s="13" t="s">
        <v>81</v>
      </c>
      <c r="AY1347" s="249" t="s">
        <v>151</v>
      </c>
    </row>
    <row r="1348" s="2" customFormat="1" ht="24.15" customHeight="1">
      <c r="A1348" s="38"/>
      <c r="B1348" s="39"/>
      <c r="C1348" s="220" t="s">
        <v>1783</v>
      </c>
      <c r="D1348" s="220" t="s">
        <v>153</v>
      </c>
      <c r="E1348" s="221" t="s">
        <v>1784</v>
      </c>
      <c r="F1348" s="222" t="s">
        <v>1785</v>
      </c>
      <c r="G1348" s="223" t="s">
        <v>267</v>
      </c>
      <c r="H1348" s="224">
        <v>0.01</v>
      </c>
      <c r="I1348" s="225"/>
      <c r="J1348" s="226">
        <f>ROUND(I1348*H1348,2)</f>
        <v>0</v>
      </c>
      <c r="K1348" s="227"/>
      <c r="L1348" s="44"/>
      <c r="M1348" s="228" t="s">
        <v>1</v>
      </c>
      <c r="N1348" s="229" t="s">
        <v>40</v>
      </c>
      <c r="O1348" s="92"/>
      <c r="P1348" s="230">
        <f>O1348*H1348</f>
        <v>0</v>
      </c>
      <c r="Q1348" s="230">
        <v>0</v>
      </c>
      <c r="R1348" s="230">
        <f>Q1348*H1348</f>
        <v>0</v>
      </c>
      <c r="S1348" s="230">
        <v>0</v>
      </c>
      <c r="T1348" s="231">
        <f>S1348*H1348</f>
        <v>0</v>
      </c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R1348" s="232" t="s">
        <v>250</v>
      </c>
      <c r="AT1348" s="232" t="s">
        <v>153</v>
      </c>
      <c r="AU1348" s="232" t="s">
        <v>83</v>
      </c>
      <c r="AY1348" s="17" t="s">
        <v>151</v>
      </c>
      <c r="BE1348" s="233">
        <f>IF(N1348="základní",J1348,0)</f>
        <v>0</v>
      </c>
      <c r="BF1348" s="233">
        <f>IF(N1348="snížená",J1348,0)</f>
        <v>0</v>
      </c>
      <c r="BG1348" s="233">
        <f>IF(N1348="zákl. přenesená",J1348,0)</f>
        <v>0</v>
      </c>
      <c r="BH1348" s="233">
        <f>IF(N1348="sníž. přenesená",J1348,0)</f>
        <v>0</v>
      </c>
      <c r="BI1348" s="233">
        <f>IF(N1348="nulová",J1348,0)</f>
        <v>0</v>
      </c>
      <c r="BJ1348" s="17" t="s">
        <v>157</v>
      </c>
      <c r="BK1348" s="233">
        <f>ROUND(I1348*H1348,2)</f>
        <v>0</v>
      </c>
      <c r="BL1348" s="17" t="s">
        <v>250</v>
      </c>
      <c r="BM1348" s="232" t="s">
        <v>1786</v>
      </c>
    </row>
    <row r="1349" s="2" customFormat="1">
      <c r="A1349" s="38"/>
      <c r="B1349" s="39"/>
      <c r="C1349" s="40"/>
      <c r="D1349" s="234" t="s">
        <v>159</v>
      </c>
      <c r="E1349" s="40"/>
      <c r="F1349" s="235" t="s">
        <v>1787</v>
      </c>
      <c r="G1349" s="40"/>
      <c r="H1349" s="40"/>
      <c r="I1349" s="236"/>
      <c r="J1349" s="40"/>
      <c r="K1349" s="40"/>
      <c r="L1349" s="44"/>
      <c r="M1349" s="237"/>
      <c r="N1349" s="238"/>
      <c r="O1349" s="92"/>
      <c r="P1349" s="92"/>
      <c r="Q1349" s="92"/>
      <c r="R1349" s="92"/>
      <c r="S1349" s="92"/>
      <c r="T1349" s="93"/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T1349" s="17" t="s">
        <v>159</v>
      </c>
      <c r="AU1349" s="17" t="s">
        <v>83</v>
      </c>
    </row>
    <row r="1350" s="12" customFormat="1" ht="22.8" customHeight="1">
      <c r="A1350" s="12"/>
      <c r="B1350" s="204"/>
      <c r="C1350" s="205"/>
      <c r="D1350" s="206" t="s">
        <v>72</v>
      </c>
      <c r="E1350" s="218" t="s">
        <v>1788</v>
      </c>
      <c r="F1350" s="218" t="s">
        <v>1789</v>
      </c>
      <c r="G1350" s="205"/>
      <c r="H1350" s="205"/>
      <c r="I1350" s="208"/>
      <c r="J1350" s="219">
        <f>BK1350</f>
        <v>0</v>
      </c>
      <c r="K1350" s="205"/>
      <c r="L1350" s="210"/>
      <c r="M1350" s="211"/>
      <c r="N1350" s="212"/>
      <c r="O1350" s="212"/>
      <c r="P1350" s="213">
        <f>SUM(P1351:P1376)</f>
        <v>0</v>
      </c>
      <c r="Q1350" s="212"/>
      <c r="R1350" s="213">
        <f>SUM(R1351:R1376)</f>
        <v>0.029464999999999998</v>
      </c>
      <c r="S1350" s="212"/>
      <c r="T1350" s="214">
        <f>SUM(T1351:T1376)</f>
        <v>0</v>
      </c>
      <c r="U1350" s="12"/>
      <c r="V1350" s="12"/>
      <c r="W1350" s="12"/>
      <c r="X1350" s="12"/>
      <c r="Y1350" s="12"/>
      <c r="Z1350" s="12"/>
      <c r="AA1350" s="12"/>
      <c r="AB1350" s="12"/>
      <c r="AC1350" s="12"/>
      <c r="AD1350" s="12"/>
      <c r="AE1350" s="12"/>
      <c r="AR1350" s="215" t="s">
        <v>83</v>
      </c>
      <c r="AT1350" s="216" t="s">
        <v>72</v>
      </c>
      <c r="AU1350" s="216" t="s">
        <v>81</v>
      </c>
      <c r="AY1350" s="215" t="s">
        <v>151</v>
      </c>
      <c r="BK1350" s="217">
        <f>SUM(BK1351:BK1376)</f>
        <v>0</v>
      </c>
    </row>
    <row r="1351" s="2" customFormat="1" ht="21.75" customHeight="1">
      <c r="A1351" s="38"/>
      <c r="B1351" s="39"/>
      <c r="C1351" s="220" t="s">
        <v>1790</v>
      </c>
      <c r="D1351" s="220" t="s">
        <v>153</v>
      </c>
      <c r="E1351" s="221" t="s">
        <v>1791</v>
      </c>
      <c r="F1351" s="222" t="s">
        <v>1792</v>
      </c>
      <c r="G1351" s="223" t="s">
        <v>348</v>
      </c>
      <c r="H1351" s="224">
        <v>3</v>
      </c>
      <c r="I1351" s="225"/>
      <c r="J1351" s="226">
        <f>ROUND(I1351*H1351,2)</f>
        <v>0</v>
      </c>
      <c r="K1351" s="227"/>
      <c r="L1351" s="44"/>
      <c r="M1351" s="228" t="s">
        <v>1</v>
      </c>
      <c r="N1351" s="229" t="s">
        <v>40</v>
      </c>
      <c r="O1351" s="92"/>
      <c r="P1351" s="230">
        <f>O1351*H1351</f>
        <v>0</v>
      </c>
      <c r="Q1351" s="230">
        <v>0</v>
      </c>
      <c r="R1351" s="230">
        <f>Q1351*H1351</f>
        <v>0</v>
      </c>
      <c r="S1351" s="230">
        <v>0</v>
      </c>
      <c r="T1351" s="231">
        <f>S1351*H1351</f>
        <v>0</v>
      </c>
      <c r="U1351" s="38"/>
      <c r="V1351" s="38"/>
      <c r="W1351" s="38"/>
      <c r="X1351" s="38"/>
      <c r="Y1351" s="38"/>
      <c r="Z1351" s="38"/>
      <c r="AA1351" s="38"/>
      <c r="AB1351" s="38"/>
      <c r="AC1351" s="38"/>
      <c r="AD1351" s="38"/>
      <c r="AE1351" s="38"/>
      <c r="AR1351" s="232" t="s">
        <v>250</v>
      </c>
      <c r="AT1351" s="232" t="s">
        <v>153</v>
      </c>
      <c r="AU1351" s="232" t="s">
        <v>83</v>
      </c>
      <c r="AY1351" s="17" t="s">
        <v>151</v>
      </c>
      <c r="BE1351" s="233">
        <f>IF(N1351="základní",J1351,0)</f>
        <v>0</v>
      </c>
      <c r="BF1351" s="233">
        <f>IF(N1351="snížená",J1351,0)</f>
        <v>0</v>
      </c>
      <c r="BG1351" s="233">
        <f>IF(N1351="zákl. přenesená",J1351,0)</f>
        <v>0</v>
      </c>
      <c r="BH1351" s="233">
        <f>IF(N1351="sníž. přenesená",J1351,0)</f>
        <v>0</v>
      </c>
      <c r="BI1351" s="233">
        <f>IF(N1351="nulová",J1351,0)</f>
        <v>0</v>
      </c>
      <c r="BJ1351" s="17" t="s">
        <v>157</v>
      </c>
      <c r="BK1351" s="233">
        <f>ROUND(I1351*H1351,2)</f>
        <v>0</v>
      </c>
      <c r="BL1351" s="17" t="s">
        <v>250</v>
      </c>
      <c r="BM1351" s="232" t="s">
        <v>1793</v>
      </c>
    </row>
    <row r="1352" s="2" customFormat="1">
      <c r="A1352" s="38"/>
      <c r="B1352" s="39"/>
      <c r="C1352" s="40"/>
      <c r="D1352" s="234" t="s">
        <v>159</v>
      </c>
      <c r="E1352" s="40"/>
      <c r="F1352" s="235" t="s">
        <v>1792</v>
      </c>
      <c r="G1352" s="40"/>
      <c r="H1352" s="40"/>
      <c r="I1352" s="236"/>
      <c r="J1352" s="40"/>
      <c r="K1352" s="40"/>
      <c r="L1352" s="44"/>
      <c r="M1352" s="237"/>
      <c r="N1352" s="238"/>
      <c r="O1352" s="92"/>
      <c r="P1352" s="92"/>
      <c r="Q1352" s="92"/>
      <c r="R1352" s="92"/>
      <c r="S1352" s="92"/>
      <c r="T1352" s="93"/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T1352" s="17" t="s">
        <v>159</v>
      </c>
      <c r="AU1352" s="17" t="s">
        <v>83</v>
      </c>
    </row>
    <row r="1353" s="13" customFormat="1">
      <c r="A1353" s="13"/>
      <c r="B1353" s="239"/>
      <c r="C1353" s="240"/>
      <c r="D1353" s="234" t="s">
        <v>160</v>
      </c>
      <c r="E1353" s="241" t="s">
        <v>1</v>
      </c>
      <c r="F1353" s="242" t="s">
        <v>1794</v>
      </c>
      <c r="G1353" s="240"/>
      <c r="H1353" s="243">
        <v>3</v>
      </c>
      <c r="I1353" s="244"/>
      <c r="J1353" s="240"/>
      <c r="K1353" s="240"/>
      <c r="L1353" s="245"/>
      <c r="M1353" s="246"/>
      <c r="N1353" s="247"/>
      <c r="O1353" s="247"/>
      <c r="P1353" s="247"/>
      <c r="Q1353" s="247"/>
      <c r="R1353" s="247"/>
      <c r="S1353" s="247"/>
      <c r="T1353" s="24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9" t="s">
        <v>160</v>
      </c>
      <c r="AU1353" s="249" t="s">
        <v>83</v>
      </c>
      <c r="AV1353" s="13" t="s">
        <v>83</v>
      </c>
      <c r="AW1353" s="13" t="s">
        <v>30</v>
      </c>
      <c r="AX1353" s="13" t="s">
        <v>73</v>
      </c>
      <c r="AY1353" s="249" t="s">
        <v>151</v>
      </c>
    </row>
    <row r="1354" s="14" customFormat="1">
      <c r="A1354" s="14"/>
      <c r="B1354" s="250"/>
      <c r="C1354" s="251"/>
      <c r="D1354" s="234" t="s">
        <v>160</v>
      </c>
      <c r="E1354" s="252" t="s">
        <v>1</v>
      </c>
      <c r="F1354" s="253" t="s">
        <v>162</v>
      </c>
      <c r="G1354" s="251"/>
      <c r="H1354" s="254">
        <v>3</v>
      </c>
      <c r="I1354" s="255"/>
      <c r="J1354" s="251"/>
      <c r="K1354" s="251"/>
      <c r="L1354" s="256"/>
      <c r="M1354" s="257"/>
      <c r="N1354" s="258"/>
      <c r="O1354" s="258"/>
      <c r="P1354" s="258"/>
      <c r="Q1354" s="258"/>
      <c r="R1354" s="258"/>
      <c r="S1354" s="258"/>
      <c r="T1354" s="25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60" t="s">
        <v>160</v>
      </c>
      <c r="AU1354" s="260" t="s">
        <v>83</v>
      </c>
      <c r="AV1354" s="14" t="s">
        <v>157</v>
      </c>
      <c r="AW1354" s="14" t="s">
        <v>30</v>
      </c>
      <c r="AX1354" s="14" t="s">
        <v>81</v>
      </c>
      <c r="AY1354" s="260" t="s">
        <v>151</v>
      </c>
    </row>
    <row r="1355" s="2" customFormat="1" ht="16.5" customHeight="1">
      <c r="A1355" s="38"/>
      <c r="B1355" s="39"/>
      <c r="C1355" s="272" t="s">
        <v>1795</v>
      </c>
      <c r="D1355" s="272" t="s">
        <v>387</v>
      </c>
      <c r="E1355" s="273" t="s">
        <v>1796</v>
      </c>
      <c r="F1355" s="274" t="s">
        <v>1797</v>
      </c>
      <c r="G1355" s="275" t="s">
        <v>348</v>
      </c>
      <c r="H1355" s="276">
        <v>1</v>
      </c>
      <c r="I1355" s="277"/>
      <c r="J1355" s="278">
        <f>ROUND(I1355*H1355,2)</f>
        <v>0</v>
      </c>
      <c r="K1355" s="279"/>
      <c r="L1355" s="280"/>
      <c r="M1355" s="281" t="s">
        <v>1</v>
      </c>
      <c r="N1355" s="282" t="s">
        <v>40</v>
      </c>
      <c r="O1355" s="92"/>
      <c r="P1355" s="230">
        <f>O1355*H1355</f>
        <v>0</v>
      </c>
      <c r="Q1355" s="230">
        <v>0.00020000000000000001</v>
      </c>
      <c r="R1355" s="230">
        <f>Q1355*H1355</f>
        <v>0.00020000000000000001</v>
      </c>
      <c r="S1355" s="230">
        <v>0</v>
      </c>
      <c r="T1355" s="231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232" t="s">
        <v>340</v>
      </c>
      <c r="AT1355" s="232" t="s">
        <v>387</v>
      </c>
      <c r="AU1355" s="232" t="s">
        <v>83</v>
      </c>
      <c r="AY1355" s="17" t="s">
        <v>151</v>
      </c>
      <c r="BE1355" s="233">
        <f>IF(N1355="základní",J1355,0)</f>
        <v>0</v>
      </c>
      <c r="BF1355" s="233">
        <f>IF(N1355="snížená",J1355,0)</f>
        <v>0</v>
      </c>
      <c r="BG1355" s="233">
        <f>IF(N1355="zákl. přenesená",J1355,0)</f>
        <v>0</v>
      </c>
      <c r="BH1355" s="233">
        <f>IF(N1355="sníž. přenesená",J1355,0)</f>
        <v>0</v>
      </c>
      <c r="BI1355" s="233">
        <f>IF(N1355="nulová",J1355,0)</f>
        <v>0</v>
      </c>
      <c r="BJ1355" s="17" t="s">
        <v>157</v>
      </c>
      <c r="BK1355" s="233">
        <f>ROUND(I1355*H1355,2)</f>
        <v>0</v>
      </c>
      <c r="BL1355" s="17" t="s">
        <v>250</v>
      </c>
      <c r="BM1355" s="232" t="s">
        <v>1798</v>
      </c>
    </row>
    <row r="1356" s="2" customFormat="1">
      <c r="A1356" s="38"/>
      <c r="B1356" s="39"/>
      <c r="C1356" s="40"/>
      <c r="D1356" s="234" t="s">
        <v>159</v>
      </c>
      <c r="E1356" s="40"/>
      <c r="F1356" s="235" t="s">
        <v>1797</v>
      </c>
      <c r="G1356" s="40"/>
      <c r="H1356" s="40"/>
      <c r="I1356" s="236"/>
      <c r="J1356" s="40"/>
      <c r="K1356" s="40"/>
      <c r="L1356" s="44"/>
      <c r="M1356" s="237"/>
      <c r="N1356" s="238"/>
      <c r="O1356" s="92"/>
      <c r="P1356" s="92"/>
      <c r="Q1356" s="92"/>
      <c r="R1356" s="92"/>
      <c r="S1356" s="92"/>
      <c r="T1356" s="93"/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T1356" s="17" t="s">
        <v>159</v>
      </c>
      <c r="AU1356" s="17" t="s">
        <v>83</v>
      </c>
    </row>
    <row r="1357" s="2" customFormat="1" ht="16.5" customHeight="1">
      <c r="A1357" s="38"/>
      <c r="B1357" s="39"/>
      <c r="C1357" s="272" t="s">
        <v>1799</v>
      </c>
      <c r="D1357" s="272" t="s">
        <v>387</v>
      </c>
      <c r="E1357" s="273" t="s">
        <v>1800</v>
      </c>
      <c r="F1357" s="274" t="s">
        <v>1801</v>
      </c>
      <c r="G1357" s="275" t="s">
        <v>348</v>
      </c>
      <c r="H1357" s="276">
        <v>2</v>
      </c>
      <c r="I1357" s="277"/>
      <c r="J1357" s="278">
        <f>ROUND(I1357*H1357,2)</f>
        <v>0</v>
      </c>
      <c r="K1357" s="279"/>
      <c r="L1357" s="280"/>
      <c r="M1357" s="281" t="s">
        <v>1</v>
      </c>
      <c r="N1357" s="282" t="s">
        <v>40</v>
      </c>
      <c r="O1357" s="92"/>
      <c r="P1357" s="230">
        <f>O1357*H1357</f>
        <v>0</v>
      </c>
      <c r="Q1357" s="230">
        <v>0.0012999999999999999</v>
      </c>
      <c r="R1357" s="230">
        <f>Q1357*H1357</f>
        <v>0.0025999999999999999</v>
      </c>
      <c r="S1357" s="230">
        <v>0</v>
      </c>
      <c r="T1357" s="231">
        <f>S1357*H1357</f>
        <v>0</v>
      </c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R1357" s="232" t="s">
        <v>340</v>
      </c>
      <c r="AT1357" s="232" t="s">
        <v>387</v>
      </c>
      <c r="AU1357" s="232" t="s">
        <v>83</v>
      </c>
      <c r="AY1357" s="17" t="s">
        <v>151</v>
      </c>
      <c r="BE1357" s="233">
        <f>IF(N1357="základní",J1357,0)</f>
        <v>0</v>
      </c>
      <c r="BF1357" s="233">
        <f>IF(N1357="snížená",J1357,0)</f>
        <v>0</v>
      </c>
      <c r="BG1357" s="233">
        <f>IF(N1357="zákl. přenesená",J1357,0)</f>
        <v>0</v>
      </c>
      <c r="BH1357" s="233">
        <f>IF(N1357="sníž. přenesená",J1357,0)</f>
        <v>0</v>
      </c>
      <c r="BI1357" s="233">
        <f>IF(N1357="nulová",J1357,0)</f>
        <v>0</v>
      </c>
      <c r="BJ1357" s="17" t="s">
        <v>157</v>
      </c>
      <c r="BK1357" s="233">
        <f>ROUND(I1357*H1357,2)</f>
        <v>0</v>
      </c>
      <c r="BL1357" s="17" t="s">
        <v>250</v>
      </c>
      <c r="BM1357" s="232" t="s">
        <v>1802</v>
      </c>
    </row>
    <row r="1358" s="2" customFormat="1">
      <c r="A1358" s="38"/>
      <c r="B1358" s="39"/>
      <c r="C1358" s="40"/>
      <c r="D1358" s="234" t="s">
        <v>159</v>
      </c>
      <c r="E1358" s="40"/>
      <c r="F1358" s="235" t="s">
        <v>1801</v>
      </c>
      <c r="G1358" s="40"/>
      <c r="H1358" s="40"/>
      <c r="I1358" s="236"/>
      <c r="J1358" s="40"/>
      <c r="K1358" s="40"/>
      <c r="L1358" s="44"/>
      <c r="M1358" s="237"/>
      <c r="N1358" s="238"/>
      <c r="O1358" s="92"/>
      <c r="P1358" s="92"/>
      <c r="Q1358" s="92"/>
      <c r="R1358" s="92"/>
      <c r="S1358" s="92"/>
      <c r="T1358" s="93"/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T1358" s="17" t="s">
        <v>159</v>
      </c>
      <c r="AU1358" s="17" t="s">
        <v>83</v>
      </c>
    </row>
    <row r="1359" s="2" customFormat="1" ht="16.5" customHeight="1">
      <c r="A1359" s="38"/>
      <c r="B1359" s="39"/>
      <c r="C1359" s="220" t="s">
        <v>1803</v>
      </c>
      <c r="D1359" s="220" t="s">
        <v>153</v>
      </c>
      <c r="E1359" s="221" t="s">
        <v>1804</v>
      </c>
      <c r="F1359" s="222" t="s">
        <v>1805</v>
      </c>
      <c r="G1359" s="223" t="s">
        <v>348</v>
      </c>
      <c r="H1359" s="224">
        <v>2</v>
      </c>
      <c r="I1359" s="225"/>
      <c r="J1359" s="226">
        <f>ROUND(I1359*H1359,2)</f>
        <v>0</v>
      </c>
      <c r="K1359" s="227"/>
      <c r="L1359" s="44"/>
      <c r="M1359" s="228" t="s">
        <v>1</v>
      </c>
      <c r="N1359" s="229" t="s">
        <v>40</v>
      </c>
      <c r="O1359" s="92"/>
      <c r="P1359" s="230">
        <f>O1359*H1359</f>
        <v>0</v>
      </c>
      <c r="Q1359" s="230">
        <v>0</v>
      </c>
      <c r="R1359" s="230">
        <f>Q1359*H1359</f>
        <v>0</v>
      </c>
      <c r="S1359" s="230">
        <v>0</v>
      </c>
      <c r="T1359" s="231">
        <f>S1359*H1359</f>
        <v>0</v>
      </c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R1359" s="232" t="s">
        <v>250</v>
      </c>
      <c r="AT1359" s="232" t="s">
        <v>153</v>
      </c>
      <c r="AU1359" s="232" t="s">
        <v>83</v>
      </c>
      <c r="AY1359" s="17" t="s">
        <v>151</v>
      </c>
      <c r="BE1359" s="233">
        <f>IF(N1359="základní",J1359,0)</f>
        <v>0</v>
      </c>
      <c r="BF1359" s="233">
        <f>IF(N1359="snížená",J1359,0)</f>
        <v>0</v>
      </c>
      <c r="BG1359" s="233">
        <f>IF(N1359="zákl. přenesená",J1359,0)</f>
        <v>0</v>
      </c>
      <c r="BH1359" s="233">
        <f>IF(N1359="sníž. přenesená",J1359,0)</f>
        <v>0</v>
      </c>
      <c r="BI1359" s="233">
        <f>IF(N1359="nulová",J1359,0)</f>
        <v>0</v>
      </c>
      <c r="BJ1359" s="17" t="s">
        <v>157</v>
      </c>
      <c r="BK1359" s="233">
        <f>ROUND(I1359*H1359,2)</f>
        <v>0</v>
      </c>
      <c r="BL1359" s="17" t="s">
        <v>250</v>
      </c>
      <c r="BM1359" s="232" t="s">
        <v>1806</v>
      </c>
    </row>
    <row r="1360" s="2" customFormat="1">
      <c r="A1360" s="38"/>
      <c r="B1360" s="39"/>
      <c r="C1360" s="40"/>
      <c r="D1360" s="234" t="s">
        <v>159</v>
      </c>
      <c r="E1360" s="40"/>
      <c r="F1360" s="235" t="s">
        <v>1805</v>
      </c>
      <c r="G1360" s="40"/>
      <c r="H1360" s="40"/>
      <c r="I1360" s="236"/>
      <c r="J1360" s="40"/>
      <c r="K1360" s="40"/>
      <c r="L1360" s="44"/>
      <c r="M1360" s="237"/>
      <c r="N1360" s="238"/>
      <c r="O1360" s="92"/>
      <c r="P1360" s="92"/>
      <c r="Q1360" s="92"/>
      <c r="R1360" s="92"/>
      <c r="S1360" s="92"/>
      <c r="T1360" s="93"/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T1360" s="17" t="s">
        <v>159</v>
      </c>
      <c r="AU1360" s="17" t="s">
        <v>83</v>
      </c>
    </row>
    <row r="1361" s="2" customFormat="1" ht="24.15" customHeight="1">
      <c r="A1361" s="38"/>
      <c r="B1361" s="39"/>
      <c r="C1361" s="272" t="s">
        <v>1807</v>
      </c>
      <c r="D1361" s="272" t="s">
        <v>387</v>
      </c>
      <c r="E1361" s="273" t="s">
        <v>1808</v>
      </c>
      <c r="F1361" s="274" t="s">
        <v>1809</v>
      </c>
      <c r="G1361" s="275" t="s">
        <v>348</v>
      </c>
      <c r="H1361" s="276">
        <v>2</v>
      </c>
      <c r="I1361" s="277"/>
      <c r="J1361" s="278">
        <f>ROUND(I1361*H1361,2)</f>
        <v>0</v>
      </c>
      <c r="K1361" s="279"/>
      <c r="L1361" s="280"/>
      <c r="M1361" s="281" t="s">
        <v>1</v>
      </c>
      <c r="N1361" s="282" t="s">
        <v>40</v>
      </c>
      <c r="O1361" s="92"/>
      <c r="P1361" s="230">
        <f>O1361*H1361</f>
        <v>0</v>
      </c>
      <c r="Q1361" s="230">
        <v>0</v>
      </c>
      <c r="R1361" s="230">
        <f>Q1361*H1361</f>
        <v>0</v>
      </c>
      <c r="S1361" s="230">
        <v>0</v>
      </c>
      <c r="T1361" s="231">
        <f>S1361*H1361</f>
        <v>0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232" t="s">
        <v>340</v>
      </c>
      <c r="AT1361" s="232" t="s">
        <v>387</v>
      </c>
      <c r="AU1361" s="232" t="s">
        <v>83</v>
      </c>
      <c r="AY1361" s="17" t="s">
        <v>151</v>
      </c>
      <c r="BE1361" s="233">
        <f>IF(N1361="základní",J1361,0)</f>
        <v>0</v>
      </c>
      <c r="BF1361" s="233">
        <f>IF(N1361="snížená",J1361,0)</f>
        <v>0</v>
      </c>
      <c r="BG1361" s="233">
        <f>IF(N1361="zákl. přenesená",J1361,0)</f>
        <v>0</v>
      </c>
      <c r="BH1361" s="233">
        <f>IF(N1361="sníž. přenesená",J1361,0)</f>
        <v>0</v>
      </c>
      <c r="BI1361" s="233">
        <f>IF(N1361="nulová",J1361,0)</f>
        <v>0</v>
      </c>
      <c r="BJ1361" s="17" t="s">
        <v>157</v>
      </c>
      <c r="BK1361" s="233">
        <f>ROUND(I1361*H1361,2)</f>
        <v>0</v>
      </c>
      <c r="BL1361" s="17" t="s">
        <v>250</v>
      </c>
      <c r="BM1361" s="232" t="s">
        <v>1810</v>
      </c>
    </row>
    <row r="1362" s="2" customFormat="1">
      <c r="A1362" s="38"/>
      <c r="B1362" s="39"/>
      <c r="C1362" s="40"/>
      <c r="D1362" s="234" t="s">
        <v>159</v>
      </c>
      <c r="E1362" s="40"/>
      <c r="F1362" s="235" t="s">
        <v>1809</v>
      </c>
      <c r="G1362" s="40"/>
      <c r="H1362" s="40"/>
      <c r="I1362" s="236"/>
      <c r="J1362" s="40"/>
      <c r="K1362" s="40"/>
      <c r="L1362" s="44"/>
      <c r="M1362" s="237"/>
      <c r="N1362" s="238"/>
      <c r="O1362" s="92"/>
      <c r="P1362" s="92"/>
      <c r="Q1362" s="92"/>
      <c r="R1362" s="92"/>
      <c r="S1362" s="92"/>
      <c r="T1362" s="93"/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T1362" s="17" t="s">
        <v>159</v>
      </c>
      <c r="AU1362" s="17" t="s">
        <v>83</v>
      </c>
    </row>
    <row r="1363" s="2" customFormat="1" ht="24.15" customHeight="1">
      <c r="A1363" s="38"/>
      <c r="B1363" s="39"/>
      <c r="C1363" s="220" t="s">
        <v>1811</v>
      </c>
      <c r="D1363" s="220" t="s">
        <v>153</v>
      </c>
      <c r="E1363" s="221" t="s">
        <v>1812</v>
      </c>
      <c r="F1363" s="222" t="s">
        <v>1813</v>
      </c>
      <c r="G1363" s="223" t="s">
        <v>184</v>
      </c>
      <c r="H1363" s="224">
        <v>1.5</v>
      </c>
      <c r="I1363" s="225"/>
      <c r="J1363" s="226">
        <f>ROUND(I1363*H1363,2)</f>
        <v>0</v>
      </c>
      <c r="K1363" s="227"/>
      <c r="L1363" s="44"/>
      <c r="M1363" s="228" t="s">
        <v>1</v>
      </c>
      <c r="N1363" s="229" t="s">
        <v>40</v>
      </c>
      <c r="O1363" s="92"/>
      <c r="P1363" s="230">
        <f>O1363*H1363</f>
        <v>0</v>
      </c>
      <c r="Q1363" s="230">
        <v>0.00167</v>
      </c>
      <c r="R1363" s="230">
        <f>Q1363*H1363</f>
        <v>0.0025050000000000003</v>
      </c>
      <c r="S1363" s="230">
        <v>0</v>
      </c>
      <c r="T1363" s="231">
        <f>S1363*H1363</f>
        <v>0</v>
      </c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R1363" s="232" t="s">
        <v>250</v>
      </c>
      <c r="AT1363" s="232" t="s">
        <v>153</v>
      </c>
      <c r="AU1363" s="232" t="s">
        <v>83</v>
      </c>
      <c r="AY1363" s="17" t="s">
        <v>151</v>
      </c>
      <c r="BE1363" s="233">
        <f>IF(N1363="základní",J1363,0)</f>
        <v>0</v>
      </c>
      <c r="BF1363" s="233">
        <f>IF(N1363="snížená",J1363,0)</f>
        <v>0</v>
      </c>
      <c r="BG1363" s="233">
        <f>IF(N1363="zákl. přenesená",J1363,0)</f>
        <v>0</v>
      </c>
      <c r="BH1363" s="233">
        <f>IF(N1363="sníž. přenesená",J1363,0)</f>
        <v>0</v>
      </c>
      <c r="BI1363" s="233">
        <f>IF(N1363="nulová",J1363,0)</f>
        <v>0</v>
      </c>
      <c r="BJ1363" s="17" t="s">
        <v>157</v>
      </c>
      <c r="BK1363" s="233">
        <f>ROUND(I1363*H1363,2)</f>
        <v>0</v>
      </c>
      <c r="BL1363" s="17" t="s">
        <v>250</v>
      </c>
      <c r="BM1363" s="232" t="s">
        <v>1814</v>
      </c>
    </row>
    <row r="1364" s="2" customFormat="1">
      <c r="A1364" s="38"/>
      <c r="B1364" s="39"/>
      <c r="C1364" s="40"/>
      <c r="D1364" s="234" t="s">
        <v>159</v>
      </c>
      <c r="E1364" s="40"/>
      <c r="F1364" s="235" t="s">
        <v>1813</v>
      </c>
      <c r="G1364" s="40"/>
      <c r="H1364" s="40"/>
      <c r="I1364" s="236"/>
      <c r="J1364" s="40"/>
      <c r="K1364" s="40"/>
      <c r="L1364" s="44"/>
      <c r="M1364" s="237"/>
      <c r="N1364" s="238"/>
      <c r="O1364" s="92"/>
      <c r="P1364" s="92"/>
      <c r="Q1364" s="92"/>
      <c r="R1364" s="92"/>
      <c r="S1364" s="92"/>
      <c r="T1364" s="93"/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T1364" s="17" t="s">
        <v>159</v>
      </c>
      <c r="AU1364" s="17" t="s">
        <v>83</v>
      </c>
    </row>
    <row r="1365" s="2" customFormat="1" ht="24.15" customHeight="1">
      <c r="A1365" s="38"/>
      <c r="B1365" s="39"/>
      <c r="C1365" s="220" t="s">
        <v>1815</v>
      </c>
      <c r="D1365" s="220" t="s">
        <v>153</v>
      </c>
      <c r="E1365" s="221" t="s">
        <v>1816</v>
      </c>
      <c r="F1365" s="222" t="s">
        <v>1817</v>
      </c>
      <c r="G1365" s="223" t="s">
        <v>184</v>
      </c>
      <c r="H1365" s="224">
        <v>6.5</v>
      </c>
      <c r="I1365" s="225"/>
      <c r="J1365" s="226">
        <f>ROUND(I1365*H1365,2)</f>
        <v>0</v>
      </c>
      <c r="K1365" s="227"/>
      <c r="L1365" s="44"/>
      <c r="M1365" s="228" t="s">
        <v>1</v>
      </c>
      <c r="N1365" s="229" t="s">
        <v>40</v>
      </c>
      <c r="O1365" s="92"/>
      <c r="P1365" s="230">
        <f>O1365*H1365</f>
        <v>0</v>
      </c>
      <c r="Q1365" s="230">
        <v>0.0034399999999999999</v>
      </c>
      <c r="R1365" s="230">
        <f>Q1365*H1365</f>
        <v>0.022359999999999998</v>
      </c>
      <c r="S1365" s="230">
        <v>0</v>
      </c>
      <c r="T1365" s="231">
        <f>S1365*H1365</f>
        <v>0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32" t="s">
        <v>250</v>
      </c>
      <c r="AT1365" s="232" t="s">
        <v>153</v>
      </c>
      <c r="AU1365" s="232" t="s">
        <v>83</v>
      </c>
      <c r="AY1365" s="17" t="s">
        <v>151</v>
      </c>
      <c r="BE1365" s="233">
        <f>IF(N1365="základní",J1365,0)</f>
        <v>0</v>
      </c>
      <c r="BF1365" s="233">
        <f>IF(N1365="snížená",J1365,0)</f>
        <v>0</v>
      </c>
      <c r="BG1365" s="233">
        <f>IF(N1365="zákl. přenesená",J1365,0)</f>
        <v>0</v>
      </c>
      <c r="BH1365" s="233">
        <f>IF(N1365="sníž. přenesená",J1365,0)</f>
        <v>0</v>
      </c>
      <c r="BI1365" s="233">
        <f>IF(N1365="nulová",J1365,0)</f>
        <v>0</v>
      </c>
      <c r="BJ1365" s="17" t="s">
        <v>157</v>
      </c>
      <c r="BK1365" s="233">
        <f>ROUND(I1365*H1365,2)</f>
        <v>0</v>
      </c>
      <c r="BL1365" s="17" t="s">
        <v>250</v>
      </c>
      <c r="BM1365" s="232" t="s">
        <v>1818</v>
      </c>
    </row>
    <row r="1366" s="2" customFormat="1">
      <c r="A1366" s="38"/>
      <c r="B1366" s="39"/>
      <c r="C1366" s="40"/>
      <c r="D1366" s="234" t="s">
        <v>159</v>
      </c>
      <c r="E1366" s="40"/>
      <c r="F1366" s="235" t="s">
        <v>1817</v>
      </c>
      <c r="G1366" s="40"/>
      <c r="H1366" s="40"/>
      <c r="I1366" s="236"/>
      <c r="J1366" s="40"/>
      <c r="K1366" s="40"/>
      <c r="L1366" s="44"/>
      <c r="M1366" s="237"/>
      <c r="N1366" s="238"/>
      <c r="O1366" s="92"/>
      <c r="P1366" s="92"/>
      <c r="Q1366" s="92"/>
      <c r="R1366" s="92"/>
      <c r="S1366" s="92"/>
      <c r="T1366" s="93"/>
      <c r="U1366" s="38"/>
      <c r="V1366" s="38"/>
      <c r="W1366" s="38"/>
      <c r="X1366" s="38"/>
      <c r="Y1366" s="38"/>
      <c r="Z1366" s="38"/>
      <c r="AA1366" s="38"/>
      <c r="AB1366" s="38"/>
      <c r="AC1366" s="38"/>
      <c r="AD1366" s="38"/>
      <c r="AE1366" s="38"/>
      <c r="AT1366" s="17" t="s">
        <v>159</v>
      </c>
      <c r="AU1366" s="17" t="s">
        <v>83</v>
      </c>
    </row>
    <row r="1367" s="2" customFormat="1" ht="24.15" customHeight="1">
      <c r="A1367" s="38"/>
      <c r="B1367" s="39"/>
      <c r="C1367" s="272" t="s">
        <v>1819</v>
      </c>
      <c r="D1367" s="272" t="s">
        <v>387</v>
      </c>
      <c r="E1367" s="273" t="s">
        <v>1820</v>
      </c>
      <c r="F1367" s="274" t="s">
        <v>1821</v>
      </c>
      <c r="G1367" s="275" t="s">
        <v>348</v>
      </c>
      <c r="H1367" s="276">
        <v>1</v>
      </c>
      <c r="I1367" s="277"/>
      <c r="J1367" s="278">
        <f>ROUND(I1367*H1367,2)</f>
        <v>0</v>
      </c>
      <c r="K1367" s="279"/>
      <c r="L1367" s="280"/>
      <c r="M1367" s="281" t="s">
        <v>1</v>
      </c>
      <c r="N1367" s="282" t="s">
        <v>40</v>
      </c>
      <c r="O1367" s="92"/>
      <c r="P1367" s="230">
        <f>O1367*H1367</f>
        <v>0</v>
      </c>
      <c r="Q1367" s="230">
        <v>0.0011000000000000001</v>
      </c>
      <c r="R1367" s="230">
        <f>Q1367*H1367</f>
        <v>0.0011000000000000001</v>
      </c>
      <c r="S1367" s="230">
        <v>0</v>
      </c>
      <c r="T1367" s="231">
        <f>S1367*H1367</f>
        <v>0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232" t="s">
        <v>340</v>
      </c>
      <c r="AT1367" s="232" t="s">
        <v>387</v>
      </c>
      <c r="AU1367" s="232" t="s">
        <v>83</v>
      </c>
      <c r="AY1367" s="17" t="s">
        <v>151</v>
      </c>
      <c r="BE1367" s="233">
        <f>IF(N1367="základní",J1367,0)</f>
        <v>0</v>
      </c>
      <c r="BF1367" s="233">
        <f>IF(N1367="snížená",J1367,0)</f>
        <v>0</v>
      </c>
      <c r="BG1367" s="233">
        <f>IF(N1367="zákl. přenesená",J1367,0)</f>
        <v>0</v>
      </c>
      <c r="BH1367" s="233">
        <f>IF(N1367="sníž. přenesená",J1367,0)</f>
        <v>0</v>
      </c>
      <c r="BI1367" s="233">
        <f>IF(N1367="nulová",J1367,0)</f>
        <v>0</v>
      </c>
      <c r="BJ1367" s="17" t="s">
        <v>157</v>
      </c>
      <c r="BK1367" s="233">
        <f>ROUND(I1367*H1367,2)</f>
        <v>0</v>
      </c>
      <c r="BL1367" s="17" t="s">
        <v>250</v>
      </c>
      <c r="BM1367" s="232" t="s">
        <v>1822</v>
      </c>
    </row>
    <row r="1368" s="2" customFormat="1">
      <c r="A1368" s="38"/>
      <c r="B1368" s="39"/>
      <c r="C1368" s="40"/>
      <c r="D1368" s="234" t="s">
        <v>159</v>
      </c>
      <c r="E1368" s="40"/>
      <c r="F1368" s="235" t="s">
        <v>1821</v>
      </c>
      <c r="G1368" s="40"/>
      <c r="H1368" s="40"/>
      <c r="I1368" s="236"/>
      <c r="J1368" s="40"/>
      <c r="K1368" s="40"/>
      <c r="L1368" s="44"/>
      <c r="M1368" s="237"/>
      <c r="N1368" s="238"/>
      <c r="O1368" s="92"/>
      <c r="P1368" s="92"/>
      <c r="Q1368" s="92"/>
      <c r="R1368" s="92"/>
      <c r="S1368" s="92"/>
      <c r="T1368" s="93"/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T1368" s="17" t="s">
        <v>159</v>
      </c>
      <c r="AU1368" s="17" t="s">
        <v>83</v>
      </c>
    </row>
    <row r="1369" s="2" customFormat="1" ht="16.5" customHeight="1">
      <c r="A1369" s="38"/>
      <c r="B1369" s="39"/>
      <c r="C1369" s="272" t="s">
        <v>1823</v>
      </c>
      <c r="D1369" s="272" t="s">
        <v>387</v>
      </c>
      <c r="E1369" s="273" t="s">
        <v>1824</v>
      </c>
      <c r="F1369" s="274" t="s">
        <v>1825</v>
      </c>
      <c r="G1369" s="275" t="s">
        <v>348</v>
      </c>
      <c r="H1369" s="276">
        <v>1</v>
      </c>
      <c r="I1369" s="277"/>
      <c r="J1369" s="278">
        <f>ROUND(I1369*H1369,2)</f>
        <v>0</v>
      </c>
      <c r="K1369" s="279"/>
      <c r="L1369" s="280"/>
      <c r="M1369" s="281" t="s">
        <v>1</v>
      </c>
      <c r="N1369" s="282" t="s">
        <v>40</v>
      </c>
      <c r="O1369" s="92"/>
      <c r="P1369" s="230">
        <f>O1369*H1369</f>
        <v>0</v>
      </c>
      <c r="Q1369" s="230">
        <v>0.00010000000000000001</v>
      </c>
      <c r="R1369" s="230">
        <f>Q1369*H1369</f>
        <v>0.00010000000000000001</v>
      </c>
      <c r="S1369" s="230">
        <v>0</v>
      </c>
      <c r="T1369" s="231">
        <f>S1369*H1369</f>
        <v>0</v>
      </c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  <c r="AE1369" s="38"/>
      <c r="AR1369" s="232" t="s">
        <v>340</v>
      </c>
      <c r="AT1369" s="232" t="s">
        <v>387</v>
      </c>
      <c r="AU1369" s="232" t="s">
        <v>83</v>
      </c>
      <c r="AY1369" s="17" t="s">
        <v>151</v>
      </c>
      <c r="BE1369" s="233">
        <f>IF(N1369="základní",J1369,0)</f>
        <v>0</v>
      </c>
      <c r="BF1369" s="233">
        <f>IF(N1369="snížená",J1369,0)</f>
        <v>0</v>
      </c>
      <c r="BG1369" s="233">
        <f>IF(N1369="zákl. přenesená",J1369,0)</f>
        <v>0</v>
      </c>
      <c r="BH1369" s="233">
        <f>IF(N1369="sníž. přenesená",J1369,0)</f>
        <v>0</v>
      </c>
      <c r="BI1369" s="233">
        <f>IF(N1369="nulová",J1369,0)</f>
        <v>0</v>
      </c>
      <c r="BJ1369" s="17" t="s">
        <v>157</v>
      </c>
      <c r="BK1369" s="233">
        <f>ROUND(I1369*H1369,2)</f>
        <v>0</v>
      </c>
      <c r="BL1369" s="17" t="s">
        <v>250</v>
      </c>
      <c r="BM1369" s="232" t="s">
        <v>1826</v>
      </c>
    </row>
    <row r="1370" s="2" customFormat="1">
      <c r="A1370" s="38"/>
      <c r="B1370" s="39"/>
      <c r="C1370" s="40"/>
      <c r="D1370" s="234" t="s">
        <v>159</v>
      </c>
      <c r="E1370" s="40"/>
      <c r="F1370" s="235" t="s">
        <v>1825</v>
      </c>
      <c r="G1370" s="40"/>
      <c r="H1370" s="40"/>
      <c r="I1370" s="236"/>
      <c r="J1370" s="40"/>
      <c r="K1370" s="40"/>
      <c r="L1370" s="44"/>
      <c r="M1370" s="237"/>
      <c r="N1370" s="238"/>
      <c r="O1370" s="92"/>
      <c r="P1370" s="92"/>
      <c r="Q1370" s="92"/>
      <c r="R1370" s="92"/>
      <c r="S1370" s="92"/>
      <c r="T1370" s="93"/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T1370" s="17" t="s">
        <v>159</v>
      </c>
      <c r="AU1370" s="17" t="s">
        <v>83</v>
      </c>
    </row>
    <row r="1371" s="2" customFormat="1" ht="24.15" customHeight="1">
      <c r="A1371" s="38"/>
      <c r="B1371" s="39"/>
      <c r="C1371" s="220" t="s">
        <v>1827</v>
      </c>
      <c r="D1371" s="220" t="s">
        <v>153</v>
      </c>
      <c r="E1371" s="221" t="s">
        <v>1828</v>
      </c>
      <c r="F1371" s="222" t="s">
        <v>1829</v>
      </c>
      <c r="G1371" s="223" t="s">
        <v>348</v>
      </c>
      <c r="H1371" s="224">
        <v>1</v>
      </c>
      <c r="I1371" s="225"/>
      <c r="J1371" s="226">
        <f>ROUND(I1371*H1371,2)</f>
        <v>0</v>
      </c>
      <c r="K1371" s="227"/>
      <c r="L1371" s="44"/>
      <c r="M1371" s="228" t="s">
        <v>1</v>
      </c>
      <c r="N1371" s="229" t="s">
        <v>40</v>
      </c>
      <c r="O1371" s="92"/>
      <c r="P1371" s="230">
        <f>O1371*H1371</f>
        <v>0</v>
      </c>
      <c r="Q1371" s="230">
        <v>0</v>
      </c>
      <c r="R1371" s="230">
        <f>Q1371*H1371</f>
        <v>0</v>
      </c>
      <c r="S1371" s="230">
        <v>0</v>
      </c>
      <c r="T1371" s="231">
        <f>S1371*H1371</f>
        <v>0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232" t="s">
        <v>250</v>
      </c>
      <c r="AT1371" s="232" t="s">
        <v>153</v>
      </c>
      <c r="AU1371" s="232" t="s">
        <v>83</v>
      </c>
      <c r="AY1371" s="17" t="s">
        <v>151</v>
      </c>
      <c r="BE1371" s="233">
        <f>IF(N1371="základní",J1371,0)</f>
        <v>0</v>
      </c>
      <c r="BF1371" s="233">
        <f>IF(N1371="snížená",J1371,0)</f>
        <v>0</v>
      </c>
      <c r="BG1371" s="233">
        <f>IF(N1371="zákl. přenesená",J1371,0)</f>
        <v>0</v>
      </c>
      <c r="BH1371" s="233">
        <f>IF(N1371="sníž. přenesená",J1371,0)</f>
        <v>0</v>
      </c>
      <c r="BI1371" s="233">
        <f>IF(N1371="nulová",J1371,0)</f>
        <v>0</v>
      </c>
      <c r="BJ1371" s="17" t="s">
        <v>157</v>
      </c>
      <c r="BK1371" s="233">
        <f>ROUND(I1371*H1371,2)</f>
        <v>0</v>
      </c>
      <c r="BL1371" s="17" t="s">
        <v>250</v>
      </c>
      <c r="BM1371" s="232" t="s">
        <v>1830</v>
      </c>
    </row>
    <row r="1372" s="2" customFormat="1">
      <c r="A1372" s="38"/>
      <c r="B1372" s="39"/>
      <c r="C1372" s="40"/>
      <c r="D1372" s="234" t="s">
        <v>159</v>
      </c>
      <c r="E1372" s="40"/>
      <c r="F1372" s="235" t="s">
        <v>1829</v>
      </c>
      <c r="G1372" s="40"/>
      <c r="H1372" s="40"/>
      <c r="I1372" s="236"/>
      <c r="J1372" s="40"/>
      <c r="K1372" s="40"/>
      <c r="L1372" s="44"/>
      <c r="M1372" s="237"/>
      <c r="N1372" s="238"/>
      <c r="O1372" s="92"/>
      <c r="P1372" s="92"/>
      <c r="Q1372" s="92"/>
      <c r="R1372" s="92"/>
      <c r="S1372" s="92"/>
      <c r="T1372" s="93"/>
      <c r="U1372" s="38"/>
      <c r="V1372" s="38"/>
      <c r="W1372" s="38"/>
      <c r="X1372" s="38"/>
      <c r="Y1372" s="38"/>
      <c r="Z1372" s="38"/>
      <c r="AA1372" s="38"/>
      <c r="AB1372" s="38"/>
      <c r="AC1372" s="38"/>
      <c r="AD1372" s="38"/>
      <c r="AE1372" s="38"/>
      <c r="AT1372" s="17" t="s">
        <v>159</v>
      </c>
      <c r="AU1372" s="17" t="s">
        <v>83</v>
      </c>
    </row>
    <row r="1373" s="2" customFormat="1" ht="16.5" customHeight="1">
      <c r="A1373" s="38"/>
      <c r="B1373" s="39"/>
      <c r="C1373" s="272" t="s">
        <v>1831</v>
      </c>
      <c r="D1373" s="272" t="s">
        <v>387</v>
      </c>
      <c r="E1373" s="273" t="s">
        <v>1832</v>
      </c>
      <c r="F1373" s="274" t="s">
        <v>1833</v>
      </c>
      <c r="G1373" s="275" t="s">
        <v>348</v>
      </c>
      <c r="H1373" s="276">
        <v>1</v>
      </c>
      <c r="I1373" s="277"/>
      <c r="J1373" s="278">
        <f>ROUND(I1373*H1373,2)</f>
        <v>0</v>
      </c>
      <c r="K1373" s="279"/>
      <c r="L1373" s="280"/>
      <c r="M1373" s="281" t="s">
        <v>1</v>
      </c>
      <c r="N1373" s="282" t="s">
        <v>40</v>
      </c>
      <c r="O1373" s="92"/>
      <c r="P1373" s="230">
        <f>O1373*H1373</f>
        <v>0</v>
      </c>
      <c r="Q1373" s="230">
        <v>0.00059999999999999995</v>
      </c>
      <c r="R1373" s="230">
        <f>Q1373*H1373</f>
        <v>0.00059999999999999995</v>
      </c>
      <c r="S1373" s="230">
        <v>0</v>
      </c>
      <c r="T1373" s="231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32" t="s">
        <v>340</v>
      </c>
      <c r="AT1373" s="232" t="s">
        <v>387</v>
      </c>
      <c r="AU1373" s="232" t="s">
        <v>83</v>
      </c>
      <c r="AY1373" s="17" t="s">
        <v>151</v>
      </c>
      <c r="BE1373" s="233">
        <f>IF(N1373="základní",J1373,0)</f>
        <v>0</v>
      </c>
      <c r="BF1373" s="233">
        <f>IF(N1373="snížená",J1373,0)</f>
        <v>0</v>
      </c>
      <c r="BG1373" s="233">
        <f>IF(N1373="zákl. přenesená",J1373,0)</f>
        <v>0</v>
      </c>
      <c r="BH1373" s="233">
        <f>IF(N1373="sníž. přenesená",J1373,0)</f>
        <v>0</v>
      </c>
      <c r="BI1373" s="233">
        <f>IF(N1373="nulová",J1373,0)</f>
        <v>0</v>
      </c>
      <c r="BJ1373" s="17" t="s">
        <v>157</v>
      </c>
      <c r="BK1373" s="233">
        <f>ROUND(I1373*H1373,2)</f>
        <v>0</v>
      </c>
      <c r="BL1373" s="17" t="s">
        <v>250</v>
      </c>
      <c r="BM1373" s="232" t="s">
        <v>1834</v>
      </c>
    </row>
    <row r="1374" s="2" customFormat="1">
      <c r="A1374" s="38"/>
      <c r="B1374" s="39"/>
      <c r="C1374" s="40"/>
      <c r="D1374" s="234" t="s">
        <v>159</v>
      </c>
      <c r="E1374" s="40"/>
      <c r="F1374" s="235" t="s">
        <v>1833</v>
      </c>
      <c r="G1374" s="40"/>
      <c r="H1374" s="40"/>
      <c r="I1374" s="236"/>
      <c r="J1374" s="40"/>
      <c r="K1374" s="40"/>
      <c r="L1374" s="44"/>
      <c r="M1374" s="237"/>
      <c r="N1374" s="238"/>
      <c r="O1374" s="92"/>
      <c r="P1374" s="92"/>
      <c r="Q1374" s="92"/>
      <c r="R1374" s="92"/>
      <c r="S1374" s="92"/>
      <c r="T1374" s="93"/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  <c r="AE1374" s="38"/>
      <c r="AT1374" s="17" t="s">
        <v>159</v>
      </c>
      <c r="AU1374" s="17" t="s">
        <v>83</v>
      </c>
    </row>
    <row r="1375" s="2" customFormat="1" ht="24.15" customHeight="1">
      <c r="A1375" s="38"/>
      <c r="B1375" s="39"/>
      <c r="C1375" s="220" t="s">
        <v>1835</v>
      </c>
      <c r="D1375" s="220" t="s">
        <v>153</v>
      </c>
      <c r="E1375" s="221" t="s">
        <v>1836</v>
      </c>
      <c r="F1375" s="222" t="s">
        <v>1837</v>
      </c>
      <c r="G1375" s="223" t="s">
        <v>267</v>
      </c>
      <c r="H1375" s="224">
        <v>0.029000000000000001</v>
      </c>
      <c r="I1375" s="225"/>
      <c r="J1375" s="226">
        <f>ROUND(I1375*H1375,2)</f>
        <v>0</v>
      </c>
      <c r="K1375" s="227"/>
      <c r="L1375" s="44"/>
      <c r="M1375" s="228" t="s">
        <v>1</v>
      </c>
      <c r="N1375" s="229" t="s">
        <v>40</v>
      </c>
      <c r="O1375" s="92"/>
      <c r="P1375" s="230">
        <f>O1375*H1375</f>
        <v>0</v>
      </c>
      <c r="Q1375" s="230">
        <v>0</v>
      </c>
      <c r="R1375" s="230">
        <f>Q1375*H1375</f>
        <v>0</v>
      </c>
      <c r="S1375" s="230">
        <v>0</v>
      </c>
      <c r="T1375" s="231">
        <f>S1375*H1375</f>
        <v>0</v>
      </c>
      <c r="U1375" s="38"/>
      <c r="V1375" s="38"/>
      <c r="W1375" s="38"/>
      <c r="X1375" s="38"/>
      <c r="Y1375" s="38"/>
      <c r="Z1375" s="38"/>
      <c r="AA1375" s="38"/>
      <c r="AB1375" s="38"/>
      <c r="AC1375" s="38"/>
      <c r="AD1375" s="38"/>
      <c r="AE1375" s="38"/>
      <c r="AR1375" s="232" t="s">
        <v>250</v>
      </c>
      <c r="AT1375" s="232" t="s">
        <v>153</v>
      </c>
      <c r="AU1375" s="232" t="s">
        <v>83</v>
      </c>
      <c r="AY1375" s="17" t="s">
        <v>151</v>
      </c>
      <c r="BE1375" s="233">
        <f>IF(N1375="základní",J1375,0)</f>
        <v>0</v>
      </c>
      <c r="BF1375" s="233">
        <f>IF(N1375="snížená",J1375,0)</f>
        <v>0</v>
      </c>
      <c r="BG1375" s="233">
        <f>IF(N1375="zákl. přenesená",J1375,0)</f>
        <v>0</v>
      </c>
      <c r="BH1375" s="233">
        <f>IF(N1375="sníž. přenesená",J1375,0)</f>
        <v>0</v>
      </c>
      <c r="BI1375" s="233">
        <f>IF(N1375="nulová",J1375,0)</f>
        <v>0</v>
      </c>
      <c r="BJ1375" s="17" t="s">
        <v>157</v>
      </c>
      <c r="BK1375" s="233">
        <f>ROUND(I1375*H1375,2)</f>
        <v>0</v>
      </c>
      <c r="BL1375" s="17" t="s">
        <v>250</v>
      </c>
      <c r="BM1375" s="232" t="s">
        <v>1838</v>
      </c>
    </row>
    <row r="1376" s="2" customFormat="1">
      <c r="A1376" s="38"/>
      <c r="B1376" s="39"/>
      <c r="C1376" s="40"/>
      <c r="D1376" s="234" t="s">
        <v>159</v>
      </c>
      <c r="E1376" s="40"/>
      <c r="F1376" s="235" t="s">
        <v>1839</v>
      </c>
      <c r="G1376" s="40"/>
      <c r="H1376" s="40"/>
      <c r="I1376" s="236"/>
      <c r="J1376" s="40"/>
      <c r="K1376" s="40"/>
      <c r="L1376" s="44"/>
      <c r="M1376" s="237"/>
      <c r="N1376" s="238"/>
      <c r="O1376" s="92"/>
      <c r="P1376" s="92"/>
      <c r="Q1376" s="92"/>
      <c r="R1376" s="92"/>
      <c r="S1376" s="92"/>
      <c r="T1376" s="93"/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T1376" s="17" t="s">
        <v>159</v>
      </c>
      <c r="AU1376" s="17" t="s">
        <v>83</v>
      </c>
    </row>
    <row r="1377" s="12" customFormat="1" ht="22.8" customHeight="1">
      <c r="A1377" s="12"/>
      <c r="B1377" s="204"/>
      <c r="C1377" s="205"/>
      <c r="D1377" s="206" t="s">
        <v>72</v>
      </c>
      <c r="E1377" s="218" t="s">
        <v>1840</v>
      </c>
      <c r="F1377" s="218" t="s">
        <v>1841</v>
      </c>
      <c r="G1377" s="205"/>
      <c r="H1377" s="205"/>
      <c r="I1377" s="208"/>
      <c r="J1377" s="219">
        <f>BK1377</f>
        <v>0</v>
      </c>
      <c r="K1377" s="205"/>
      <c r="L1377" s="210"/>
      <c r="M1377" s="211"/>
      <c r="N1377" s="212"/>
      <c r="O1377" s="212"/>
      <c r="P1377" s="213">
        <f>SUM(P1378:P1579)</f>
        <v>0</v>
      </c>
      <c r="Q1377" s="212"/>
      <c r="R1377" s="213">
        <f>SUM(R1378:R1579)</f>
        <v>10.711850290000001</v>
      </c>
      <c r="S1377" s="212"/>
      <c r="T1377" s="214">
        <f>SUM(T1378:T1579)</f>
        <v>7.3021089999999997</v>
      </c>
      <c r="U1377" s="12"/>
      <c r="V1377" s="12"/>
      <c r="W1377" s="12"/>
      <c r="X1377" s="12"/>
      <c r="Y1377" s="12"/>
      <c r="Z1377" s="12"/>
      <c r="AA1377" s="12"/>
      <c r="AB1377" s="12"/>
      <c r="AC1377" s="12"/>
      <c r="AD1377" s="12"/>
      <c r="AE1377" s="12"/>
      <c r="AR1377" s="215" t="s">
        <v>83</v>
      </c>
      <c r="AT1377" s="216" t="s">
        <v>72</v>
      </c>
      <c r="AU1377" s="216" t="s">
        <v>81</v>
      </c>
      <c r="AY1377" s="215" t="s">
        <v>151</v>
      </c>
      <c r="BK1377" s="217">
        <f>SUM(BK1378:BK1579)</f>
        <v>0</v>
      </c>
    </row>
    <row r="1378" s="2" customFormat="1" ht="16.5" customHeight="1">
      <c r="A1378" s="38"/>
      <c r="B1378" s="39"/>
      <c r="C1378" s="220" t="s">
        <v>1842</v>
      </c>
      <c r="D1378" s="220" t="s">
        <v>153</v>
      </c>
      <c r="E1378" s="221" t="s">
        <v>1843</v>
      </c>
      <c r="F1378" s="222" t="s">
        <v>1844</v>
      </c>
      <c r="G1378" s="223" t="s">
        <v>194</v>
      </c>
      <c r="H1378" s="224">
        <v>2.1509999999999998</v>
      </c>
      <c r="I1378" s="225"/>
      <c r="J1378" s="226">
        <f>ROUND(I1378*H1378,2)</f>
        <v>0</v>
      </c>
      <c r="K1378" s="227"/>
      <c r="L1378" s="44"/>
      <c r="M1378" s="228" t="s">
        <v>1</v>
      </c>
      <c r="N1378" s="229" t="s">
        <v>40</v>
      </c>
      <c r="O1378" s="92"/>
      <c r="P1378" s="230">
        <f>O1378*H1378</f>
        <v>0</v>
      </c>
      <c r="Q1378" s="230">
        <v>0</v>
      </c>
      <c r="R1378" s="230">
        <f>Q1378*H1378</f>
        <v>0</v>
      </c>
      <c r="S1378" s="230">
        <v>0</v>
      </c>
      <c r="T1378" s="231">
        <f>S1378*H1378</f>
        <v>0</v>
      </c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R1378" s="232" t="s">
        <v>250</v>
      </c>
      <c r="AT1378" s="232" t="s">
        <v>153</v>
      </c>
      <c r="AU1378" s="232" t="s">
        <v>83</v>
      </c>
      <c r="AY1378" s="17" t="s">
        <v>151</v>
      </c>
      <c r="BE1378" s="233">
        <f>IF(N1378="základní",J1378,0)</f>
        <v>0</v>
      </c>
      <c r="BF1378" s="233">
        <f>IF(N1378="snížená",J1378,0)</f>
        <v>0</v>
      </c>
      <c r="BG1378" s="233">
        <f>IF(N1378="zákl. přenesená",J1378,0)</f>
        <v>0</v>
      </c>
      <c r="BH1378" s="233">
        <f>IF(N1378="sníž. přenesená",J1378,0)</f>
        <v>0</v>
      </c>
      <c r="BI1378" s="233">
        <f>IF(N1378="nulová",J1378,0)</f>
        <v>0</v>
      </c>
      <c r="BJ1378" s="17" t="s">
        <v>157</v>
      </c>
      <c r="BK1378" s="233">
        <f>ROUND(I1378*H1378,2)</f>
        <v>0</v>
      </c>
      <c r="BL1378" s="17" t="s">
        <v>250</v>
      </c>
      <c r="BM1378" s="232" t="s">
        <v>1845</v>
      </c>
    </row>
    <row r="1379" s="2" customFormat="1">
      <c r="A1379" s="38"/>
      <c r="B1379" s="39"/>
      <c r="C1379" s="40"/>
      <c r="D1379" s="234" t="s">
        <v>159</v>
      </c>
      <c r="E1379" s="40"/>
      <c r="F1379" s="235" t="s">
        <v>1844</v>
      </c>
      <c r="G1379" s="40"/>
      <c r="H1379" s="40"/>
      <c r="I1379" s="236"/>
      <c r="J1379" s="40"/>
      <c r="K1379" s="40"/>
      <c r="L1379" s="44"/>
      <c r="M1379" s="237"/>
      <c r="N1379" s="238"/>
      <c r="O1379" s="92"/>
      <c r="P1379" s="92"/>
      <c r="Q1379" s="92"/>
      <c r="R1379" s="92"/>
      <c r="S1379" s="92"/>
      <c r="T1379" s="93"/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T1379" s="17" t="s">
        <v>159</v>
      </c>
      <c r="AU1379" s="17" t="s">
        <v>83</v>
      </c>
    </row>
    <row r="1380" s="13" customFormat="1">
      <c r="A1380" s="13"/>
      <c r="B1380" s="239"/>
      <c r="C1380" s="240"/>
      <c r="D1380" s="234" t="s">
        <v>160</v>
      </c>
      <c r="E1380" s="241" t="s">
        <v>1</v>
      </c>
      <c r="F1380" s="242" t="s">
        <v>1846</v>
      </c>
      <c r="G1380" s="240"/>
      <c r="H1380" s="243">
        <v>0.154</v>
      </c>
      <c r="I1380" s="244"/>
      <c r="J1380" s="240"/>
      <c r="K1380" s="240"/>
      <c r="L1380" s="245"/>
      <c r="M1380" s="246"/>
      <c r="N1380" s="247"/>
      <c r="O1380" s="247"/>
      <c r="P1380" s="247"/>
      <c r="Q1380" s="247"/>
      <c r="R1380" s="247"/>
      <c r="S1380" s="247"/>
      <c r="T1380" s="24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9" t="s">
        <v>160</v>
      </c>
      <c r="AU1380" s="249" t="s">
        <v>83</v>
      </c>
      <c r="AV1380" s="13" t="s">
        <v>83</v>
      </c>
      <c r="AW1380" s="13" t="s">
        <v>30</v>
      </c>
      <c r="AX1380" s="13" t="s">
        <v>73</v>
      </c>
      <c r="AY1380" s="249" t="s">
        <v>151</v>
      </c>
    </row>
    <row r="1381" s="13" customFormat="1">
      <c r="A1381" s="13"/>
      <c r="B1381" s="239"/>
      <c r="C1381" s="240"/>
      <c r="D1381" s="234" t="s">
        <v>160</v>
      </c>
      <c r="E1381" s="241" t="s">
        <v>1</v>
      </c>
      <c r="F1381" s="242" t="s">
        <v>1847</v>
      </c>
      <c r="G1381" s="240"/>
      <c r="H1381" s="243">
        <v>0.192</v>
      </c>
      <c r="I1381" s="244"/>
      <c r="J1381" s="240"/>
      <c r="K1381" s="240"/>
      <c r="L1381" s="245"/>
      <c r="M1381" s="246"/>
      <c r="N1381" s="247"/>
      <c r="O1381" s="247"/>
      <c r="P1381" s="247"/>
      <c r="Q1381" s="247"/>
      <c r="R1381" s="247"/>
      <c r="S1381" s="247"/>
      <c r="T1381" s="24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9" t="s">
        <v>160</v>
      </c>
      <c r="AU1381" s="249" t="s">
        <v>83</v>
      </c>
      <c r="AV1381" s="13" t="s">
        <v>83</v>
      </c>
      <c r="AW1381" s="13" t="s">
        <v>30</v>
      </c>
      <c r="AX1381" s="13" t="s">
        <v>73</v>
      </c>
      <c r="AY1381" s="249" t="s">
        <v>151</v>
      </c>
    </row>
    <row r="1382" s="13" customFormat="1">
      <c r="A1382" s="13"/>
      <c r="B1382" s="239"/>
      <c r="C1382" s="240"/>
      <c r="D1382" s="234" t="s">
        <v>160</v>
      </c>
      <c r="E1382" s="241" t="s">
        <v>1</v>
      </c>
      <c r="F1382" s="242" t="s">
        <v>1848</v>
      </c>
      <c r="G1382" s="240"/>
      <c r="H1382" s="243">
        <v>0.064000000000000001</v>
      </c>
      <c r="I1382" s="244"/>
      <c r="J1382" s="240"/>
      <c r="K1382" s="240"/>
      <c r="L1382" s="245"/>
      <c r="M1382" s="246"/>
      <c r="N1382" s="247"/>
      <c r="O1382" s="247"/>
      <c r="P1382" s="247"/>
      <c r="Q1382" s="247"/>
      <c r="R1382" s="247"/>
      <c r="S1382" s="247"/>
      <c r="T1382" s="248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9" t="s">
        <v>160</v>
      </c>
      <c r="AU1382" s="249" t="s">
        <v>83</v>
      </c>
      <c r="AV1382" s="13" t="s">
        <v>83</v>
      </c>
      <c r="AW1382" s="13" t="s">
        <v>30</v>
      </c>
      <c r="AX1382" s="13" t="s">
        <v>73</v>
      </c>
      <c r="AY1382" s="249" t="s">
        <v>151</v>
      </c>
    </row>
    <row r="1383" s="13" customFormat="1">
      <c r="A1383" s="13"/>
      <c r="B1383" s="239"/>
      <c r="C1383" s="240"/>
      <c r="D1383" s="234" t="s">
        <v>160</v>
      </c>
      <c r="E1383" s="241" t="s">
        <v>1</v>
      </c>
      <c r="F1383" s="242" t="s">
        <v>1849</v>
      </c>
      <c r="G1383" s="240"/>
      <c r="H1383" s="243">
        <v>0.039</v>
      </c>
      <c r="I1383" s="244"/>
      <c r="J1383" s="240"/>
      <c r="K1383" s="240"/>
      <c r="L1383" s="245"/>
      <c r="M1383" s="246"/>
      <c r="N1383" s="247"/>
      <c r="O1383" s="247"/>
      <c r="P1383" s="247"/>
      <c r="Q1383" s="247"/>
      <c r="R1383" s="247"/>
      <c r="S1383" s="247"/>
      <c r="T1383" s="24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49" t="s">
        <v>160</v>
      </c>
      <c r="AU1383" s="249" t="s">
        <v>83</v>
      </c>
      <c r="AV1383" s="13" t="s">
        <v>83</v>
      </c>
      <c r="AW1383" s="13" t="s">
        <v>30</v>
      </c>
      <c r="AX1383" s="13" t="s">
        <v>73</v>
      </c>
      <c r="AY1383" s="249" t="s">
        <v>151</v>
      </c>
    </row>
    <row r="1384" s="13" customFormat="1">
      <c r="A1384" s="13"/>
      <c r="B1384" s="239"/>
      <c r="C1384" s="240"/>
      <c r="D1384" s="234" t="s">
        <v>160</v>
      </c>
      <c r="E1384" s="241" t="s">
        <v>1</v>
      </c>
      <c r="F1384" s="242" t="s">
        <v>1850</v>
      </c>
      <c r="G1384" s="240"/>
      <c r="H1384" s="243">
        <v>0.032000000000000001</v>
      </c>
      <c r="I1384" s="244"/>
      <c r="J1384" s="240"/>
      <c r="K1384" s="240"/>
      <c r="L1384" s="245"/>
      <c r="M1384" s="246"/>
      <c r="N1384" s="247"/>
      <c r="O1384" s="247"/>
      <c r="P1384" s="247"/>
      <c r="Q1384" s="247"/>
      <c r="R1384" s="247"/>
      <c r="S1384" s="247"/>
      <c r="T1384" s="24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9" t="s">
        <v>160</v>
      </c>
      <c r="AU1384" s="249" t="s">
        <v>83</v>
      </c>
      <c r="AV1384" s="13" t="s">
        <v>83</v>
      </c>
      <c r="AW1384" s="13" t="s">
        <v>30</v>
      </c>
      <c r="AX1384" s="13" t="s">
        <v>73</v>
      </c>
      <c r="AY1384" s="249" t="s">
        <v>151</v>
      </c>
    </row>
    <row r="1385" s="13" customFormat="1">
      <c r="A1385" s="13"/>
      <c r="B1385" s="239"/>
      <c r="C1385" s="240"/>
      <c r="D1385" s="234" t="s">
        <v>160</v>
      </c>
      <c r="E1385" s="241" t="s">
        <v>1</v>
      </c>
      <c r="F1385" s="242" t="s">
        <v>1851</v>
      </c>
      <c r="G1385" s="240"/>
      <c r="H1385" s="243">
        <v>1.044</v>
      </c>
      <c r="I1385" s="244"/>
      <c r="J1385" s="240"/>
      <c r="K1385" s="240"/>
      <c r="L1385" s="245"/>
      <c r="M1385" s="246"/>
      <c r="N1385" s="247"/>
      <c r="O1385" s="247"/>
      <c r="P1385" s="247"/>
      <c r="Q1385" s="247"/>
      <c r="R1385" s="247"/>
      <c r="S1385" s="247"/>
      <c r="T1385" s="248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9" t="s">
        <v>160</v>
      </c>
      <c r="AU1385" s="249" t="s">
        <v>83</v>
      </c>
      <c r="AV1385" s="13" t="s">
        <v>83</v>
      </c>
      <c r="AW1385" s="13" t="s">
        <v>30</v>
      </c>
      <c r="AX1385" s="13" t="s">
        <v>73</v>
      </c>
      <c r="AY1385" s="249" t="s">
        <v>151</v>
      </c>
    </row>
    <row r="1386" s="13" customFormat="1">
      <c r="A1386" s="13"/>
      <c r="B1386" s="239"/>
      <c r="C1386" s="240"/>
      <c r="D1386" s="234" t="s">
        <v>160</v>
      </c>
      <c r="E1386" s="241" t="s">
        <v>1</v>
      </c>
      <c r="F1386" s="242" t="s">
        <v>1852</v>
      </c>
      <c r="G1386" s="240"/>
      <c r="H1386" s="243">
        <v>0.019</v>
      </c>
      <c r="I1386" s="244"/>
      <c r="J1386" s="240"/>
      <c r="K1386" s="240"/>
      <c r="L1386" s="245"/>
      <c r="M1386" s="246"/>
      <c r="N1386" s="247"/>
      <c r="O1386" s="247"/>
      <c r="P1386" s="247"/>
      <c r="Q1386" s="247"/>
      <c r="R1386" s="247"/>
      <c r="S1386" s="247"/>
      <c r="T1386" s="24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9" t="s">
        <v>160</v>
      </c>
      <c r="AU1386" s="249" t="s">
        <v>83</v>
      </c>
      <c r="AV1386" s="13" t="s">
        <v>83</v>
      </c>
      <c r="AW1386" s="13" t="s">
        <v>30</v>
      </c>
      <c r="AX1386" s="13" t="s">
        <v>73</v>
      </c>
      <c r="AY1386" s="249" t="s">
        <v>151</v>
      </c>
    </row>
    <row r="1387" s="13" customFormat="1">
      <c r="A1387" s="13"/>
      <c r="B1387" s="239"/>
      <c r="C1387" s="240"/>
      <c r="D1387" s="234" t="s">
        <v>160</v>
      </c>
      <c r="E1387" s="241" t="s">
        <v>1</v>
      </c>
      <c r="F1387" s="242" t="s">
        <v>1853</v>
      </c>
      <c r="G1387" s="240"/>
      <c r="H1387" s="243">
        <v>0.376</v>
      </c>
      <c r="I1387" s="244"/>
      <c r="J1387" s="240"/>
      <c r="K1387" s="240"/>
      <c r="L1387" s="245"/>
      <c r="M1387" s="246"/>
      <c r="N1387" s="247"/>
      <c r="O1387" s="247"/>
      <c r="P1387" s="247"/>
      <c r="Q1387" s="247"/>
      <c r="R1387" s="247"/>
      <c r="S1387" s="247"/>
      <c r="T1387" s="248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49" t="s">
        <v>160</v>
      </c>
      <c r="AU1387" s="249" t="s">
        <v>83</v>
      </c>
      <c r="AV1387" s="13" t="s">
        <v>83</v>
      </c>
      <c r="AW1387" s="13" t="s">
        <v>30</v>
      </c>
      <c r="AX1387" s="13" t="s">
        <v>73</v>
      </c>
      <c r="AY1387" s="249" t="s">
        <v>151</v>
      </c>
    </row>
    <row r="1388" s="13" customFormat="1">
      <c r="A1388" s="13"/>
      <c r="B1388" s="239"/>
      <c r="C1388" s="240"/>
      <c r="D1388" s="234" t="s">
        <v>160</v>
      </c>
      <c r="E1388" s="241" t="s">
        <v>1</v>
      </c>
      <c r="F1388" s="242" t="s">
        <v>1854</v>
      </c>
      <c r="G1388" s="240"/>
      <c r="H1388" s="243">
        <v>0.23100000000000001</v>
      </c>
      <c r="I1388" s="244"/>
      <c r="J1388" s="240"/>
      <c r="K1388" s="240"/>
      <c r="L1388" s="245"/>
      <c r="M1388" s="246"/>
      <c r="N1388" s="247"/>
      <c r="O1388" s="247"/>
      <c r="P1388" s="247"/>
      <c r="Q1388" s="247"/>
      <c r="R1388" s="247"/>
      <c r="S1388" s="247"/>
      <c r="T1388" s="24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49" t="s">
        <v>160</v>
      </c>
      <c r="AU1388" s="249" t="s">
        <v>83</v>
      </c>
      <c r="AV1388" s="13" t="s">
        <v>83</v>
      </c>
      <c r="AW1388" s="13" t="s">
        <v>30</v>
      </c>
      <c r="AX1388" s="13" t="s">
        <v>73</v>
      </c>
      <c r="AY1388" s="249" t="s">
        <v>151</v>
      </c>
    </row>
    <row r="1389" s="14" customFormat="1">
      <c r="A1389" s="14"/>
      <c r="B1389" s="250"/>
      <c r="C1389" s="251"/>
      <c r="D1389" s="234" t="s">
        <v>160</v>
      </c>
      <c r="E1389" s="252" t="s">
        <v>1</v>
      </c>
      <c r="F1389" s="253" t="s">
        <v>162</v>
      </c>
      <c r="G1389" s="251"/>
      <c r="H1389" s="254">
        <v>2.1509999999999998</v>
      </c>
      <c r="I1389" s="255"/>
      <c r="J1389" s="251"/>
      <c r="K1389" s="251"/>
      <c r="L1389" s="256"/>
      <c r="M1389" s="257"/>
      <c r="N1389" s="258"/>
      <c r="O1389" s="258"/>
      <c r="P1389" s="258"/>
      <c r="Q1389" s="258"/>
      <c r="R1389" s="258"/>
      <c r="S1389" s="258"/>
      <c r="T1389" s="25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60" t="s">
        <v>160</v>
      </c>
      <c r="AU1389" s="260" t="s">
        <v>83</v>
      </c>
      <c r="AV1389" s="14" t="s">
        <v>157</v>
      </c>
      <c r="AW1389" s="14" t="s">
        <v>30</v>
      </c>
      <c r="AX1389" s="14" t="s">
        <v>81</v>
      </c>
      <c r="AY1389" s="260" t="s">
        <v>151</v>
      </c>
    </row>
    <row r="1390" s="2" customFormat="1" ht="33" customHeight="1">
      <c r="A1390" s="38"/>
      <c r="B1390" s="39"/>
      <c r="C1390" s="220" t="s">
        <v>1855</v>
      </c>
      <c r="D1390" s="220" t="s">
        <v>153</v>
      </c>
      <c r="E1390" s="221" t="s">
        <v>1856</v>
      </c>
      <c r="F1390" s="222" t="s">
        <v>1857</v>
      </c>
      <c r="G1390" s="223" t="s">
        <v>348</v>
      </c>
      <c r="H1390" s="224">
        <v>26</v>
      </c>
      <c r="I1390" s="225"/>
      <c r="J1390" s="226">
        <f>ROUND(I1390*H1390,2)</f>
        <v>0</v>
      </c>
      <c r="K1390" s="227"/>
      <c r="L1390" s="44"/>
      <c r="M1390" s="228" t="s">
        <v>1</v>
      </c>
      <c r="N1390" s="229" t="s">
        <v>40</v>
      </c>
      <c r="O1390" s="92"/>
      <c r="P1390" s="230">
        <f>O1390*H1390</f>
        <v>0</v>
      </c>
      <c r="Q1390" s="230">
        <v>0</v>
      </c>
      <c r="R1390" s="230">
        <f>Q1390*H1390</f>
        <v>0</v>
      </c>
      <c r="S1390" s="230">
        <v>0</v>
      </c>
      <c r="T1390" s="231">
        <f>S1390*H1390</f>
        <v>0</v>
      </c>
      <c r="U1390" s="38"/>
      <c r="V1390" s="38"/>
      <c r="W1390" s="38"/>
      <c r="X1390" s="38"/>
      <c r="Y1390" s="38"/>
      <c r="Z1390" s="38"/>
      <c r="AA1390" s="38"/>
      <c r="AB1390" s="38"/>
      <c r="AC1390" s="38"/>
      <c r="AD1390" s="38"/>
      <c r="AE1390" s="38"/>
      <c r="AR1390" s="232" t="s">
        <v>250</v>
      </c>
      <c r="AT1390" s="232" t="s">
        <v>153</v>
      </c>
      <c r="AU1390" s="232" t="s">
        <v>83</v>
      </c>
      <c r="AY1390" s="17" t="s">
        <v>151</v>
      </c>
      <c r="BE1390" s="233">
        <f>IF(N1390="základní",J1390,0)</f>
        <v>0</v>
      </c>
      <c r="BF1390" s="233">
        <f>IF(N1390="snížená",J1390,0)</f>
        <v>0</v>
      </c>
      <c r="BG1390" s="233">
        <f>IF(N1390="zákl. přenesená",J1390,0)</f>
        <v>0</v>
      </c>
      <c r="BH1390" s="233">
        <f>IF(N1390="sníž. přenesená",J1390,0)</f>
        <v>0</v>
      </c>
      <c r="BI1390" s="233">
        <f>IF(N1390="nulová",J1390,0)</f>
        <v>0</v>
      </c>
      <c r="BJ1390" s="17" t="s">
        <v>157</v>
      </c>
      <c r="BK1390" s="233">
        <f>ROUND(I1390*H1390,2)</f>
        <v>0</v>
      </c>
      <c r="BL1390" s="17" t="s">
        <v>250</v>
      </c>
      <c r="BM1390" s="232" t="s">
        <v>1858</v>
      </c>
    </row>
    <row r="1391" s="2" customFormat="1">
      <c r="A1391" s="38"/>
      <c r="B1391" s="39"/>
      <c r="C1391" s="40"/>
      <c r="D1391" s="234" t="s">
        <v>159</v>
      </c>
      <c r="E1391" s="40"/>
      <c r="F1391" s="235" t="s">
        <v>1857</v>
      </c>
      <c r="G1391" s="40"/>
      <c r="H1391" s="40"/>
      <c r="I1391" s="236"/>
      <c r="J1391" s="40"/>
      <c r="K1391" s="40"/>
      <c r="L1391" s="44"/>
      <c r="M1391" s="237"/>
      <c r="N1391" s="238"/>
      <c r="O1391" s="92"/>
      <c r="P1391" s="92"/>
      <c r="Q1391" s="92"/>
      <c r="R1391" s="92"/>
      <c r="S1391" s="92"/>
      <c r="T1391" s="93"/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T1391" s="17" t="s">
        <v>159</v>
      </c>
      <c r="AU1391" s="17" t="s">
        <v>83</v>
      </c>
    </row>
    <row r="1392" s="2" customFormat="1" ht="33" customHeight="1">
      <c r="A1392" s="38"/>
      <c r="B1392" s="39"/>
      <c r="C1392" s="220" t="s">
        <v>1859</v>
      </c>
      <c r="D1392" s="220" t="s">
        <v>153</v>
      </c>
      <c r="E1392" s="221" t="s">
        <v>1860</v>
      </c>
      <c r="F1392" s="222" t="s">
        <v>1861</v>
      </c>
      <c r="G1392" s="223" t="s">
        <v>194</v>
      </c>
      <c r="H1392" s="224">
        <v>26.207000000000001</v>
      </c>
      <c r="I1392" s="225"/>
      <c r="J1392" s="226">
        <f>ROUND(I1392*H1392,2)</f>
        <v>0</v>
      </c>
      <c r="K1392" s="227"/>
      <c r="L1392" s="44"/>
      <c r="M1392" s="228" t="s">
        <v>1</v>
      </c>
      <c r="N1392" s="229" t="s">
        <v>40</v>
      </c>
      <c r="O1392" s="92"/>
      <c r="P1392" s="230">
        <f>O1392*H1392</f>
        <v>0</v>
      </c>
      <c r="Q1392" s="230">
        <v>0.00108</v>
      </c>
      <c r="R1392" s="230">
        <f>Q1392*H1392</f>
        <v>0.028303560000000002</v>
      </c>
      <c r="S1392" s="230">
        <v>0</v>
      </c>
      <c r="T1392" s="231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32" t="s">
        <v>250</v>
      </c>
      <c r="AT1392" s="232" t="s">
        <v>153</v>
      </c>
      <c r="AU1392" s="232" t="s">
        <v>83</v>
      </c>
      <c r="AY1392" s="17" t="s">
        <v>151</v>
      </c>
      <c r="BE1392" s="233">
        <f>IF(N1392="základní",J1392,0)</f>
        <v>0</v>
      </c>
      <c r="BF1392" s="233">
        <f>IF(N1392="snížená",J1392,0)</f>
        <v>0</v>
      </c>
      <c r="BG1392" s="233">
        <f>IF(N1392="zákl. přenesená",J1392,0)</f>
        <v>0</v>
      </c>
      <c r="BH1392" s="233">
        <f>IF(N1392="sníž. přenesená",J1392,0)</f>
        <v>0</v>
      </c>
      <c r="BI1392" s="233">
        <f>IF(N1392="nulová",J1392,0)</f>
        <v>0</v>
      </c>
      <c r="BJ1392" s="17" t="s">
        <v>157</v>
      </c>
      <c r="BK1392" s="233">
        <f>ROUND(I1392*H1392,2)</f>
        <v>0</v>
      </c>
      <c r="BL1392" s="17" t="s">
        <v>250</v>
      </c>
      <c r="BM1392" s="232" t="s">
        <v>1862</v>
      </c>
    </row>
    <row r="1393" s="2" customFormat="1">
      <c r="A1393" s="38"/>
      <c r="B1393" s="39"/>
      <c r="C1393" s="40"/>
      <c r="D1393" s="234" t="s">
        <v>159</v>
      </c>
      <c r="E1393" s="40"/>
      <c r="F1393" s="235" t="s">
        <v>1861</v>
      </c>
      <c r="G1393" s="40"/>
      <c r="H1393" s="40"/>
      <c r="I1393" s="236"/>
      <c r="J1393" s="40"/>
      <c r="K1393" s="40"/>
      <c r="L1393" s="44"/>
      <c r="M1393" s="237"/>
      <c r="N1393" s="238"/>
      <c r="O1393" s="92"/>
      <c r="P1393" s="92"/>
      <c r="Q1393" s="92"/>
      <c r="R1393" s="92"/>
      <c r="S1393" s="92"/>
      <c r="T1393" s="93"/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  <c r="AE1393" s="38"/>
      <c r="AT1393" s="17" t="s">
        <v>159</v>
      </c>
      <c r="AU1393" s="17" t="s">
        <v>83</v>
      </c>
    </row>
    <row r="1394" s="15" customFormat="1">
      <c r="A1394" s="15"/>
      <c r="B1394" s="261"/>
      <c r="C1394" s="262"/>
      <c r="D1394" s="234" t="s">
        <v>160</v>
      </c>
      <c r="E1394" s="263" t="s">
        <v>1</v>
      </c>
      <c r="F1394" s="264" t="s">
        <v>1863</v>
      </c>
      <c r="G1394" s="262"/>
      <c r="H1394" s="263" t="s">
        <v>1</v>
      </c>
      <c r="I1394" s="265"/>
      <c r="J1394" s="262"/>
      <c r="K1394" s="262"/>
      <c r="L1394" s="266"/>
      <c r="M1394" s="267"/>
      <c r="N1394" s="268"/>
      <c r="O1394" s="268"/>
      <c r="P1394" s="268"/>
      <c r="Q1394" s="268"/>
      <c r="R1394" s="268"/>
      <c r="S1394" s="268"/>
      <c r="T1394" s="269"/>
      <c r="U1394" s="15"/>
      <c r="V1394" s="15"/>
      <c r="W1394" s="15"/>
      <c r="X1394" s="15"/>
      <c r="Y1394" s="15"/>
      <c r="Z1394" s="15"/>
      <c r="AA1394" s="15"/>
      <c r="AB1394" s="15"/>
      <c r="AC1394" s="15"/>
      <c r="AD1394" s="15"/>
      <c r="AE1394" s="15"/>
      <c r="AT1394" s="270" t="s">
        <v>160</v>
      </c>
      <c r="AU1394" s="270" t="s">
        <v>83</v>
      </c>
      <c r="AV1394" s="15" t="s">
        <v>81</v>
      </c>
      <c r="AW1394" s="15" t="s">
        <v>30</v>
      </c>
      <c r="AX1394" s="15" t="s">
        <v>73</v>
      </c>
      <c r="AY1394" s="270" t="s">
        <v>151</v>
      </c>
    </row>
    <row r="1395" s="13" customFormat="1">
      <c r="A1395" s="13"/>
      <c r="B1395" s="239"/>
      <c r="C1395" s="240"/>
      <c r="D1395" s="234" t="s">
        <v>160</v>
      </c>
      <c r="E1395" s="241" t="s">
        <v>1</v>
      </c>
      <c r="F1395" s="242" t="s">
        <v>1864</v>
      </c>
      <c r="G1395" s="240"/>
      <c r="H1395" s="243">
        <v>0.060999999999999999</v>
      </c>
      <c r="I1395" s="244"/>
      <c r="J1395" s="240"/>
      <c r="K1395" s="240"/>
      <c r="L1395" s="245"/>
      <c r="M1395" s="246"/>
      <c r="N1395" s="247"/>
      <c r="O1395" s="247"/>
      <c r="P1395" s="247"/>
      <c r="Q1395" s="247"/>
      <c r="R1395" s="247"/>
      <c r="S1395" s="247"/>
      <c r="T1395" s="24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49" t="s">
        <v>160</v>
      </c>
      <c r="AU1395" s="249" t="s">
        <v>83</v>
      </c>
      <c r="AV1395" s="13" t="s">
        <v>83</v>
      </c>
      <c r="AW1395" s="13" t="s">
        <v>30</v>
      </c>
      <c r="AX1395" s="13" t="s">
        <v>73</v>
      </c>
      <c r="AY1395" s="249" t="s">
        <v>151</v>
      </c>
    </row>
    <row r="1396" s="15" customFormat="1">
      <c r="A1396" s="15"/>
      <c r="B1396" s="261"/>
      <c r="C1396" s="262"/>
      <c r="D1396" s="234" t="s">
        <v>160</v>
      </c>
      <c r="E1396" s="263" t="s">
        <v>1</v>
      </c>
      <c r="F1396" s="264" t="s">
        <v>1863</v>
      </c>
      <c r="G1396" s="262"/>
      <c r="H1396" s="263" t="s">
        <v>1</v>
      </c>
      <c r="I1396" s="265"/>
      <c r="J1396" s="262"/>
      <c r="K1396" s="262"/>
      <c r="L1396" s="266"/>
      <c r="M1396" s="267"/>
      <c r="N1396" s="268"/>
      <c r="O1396" s="268"/>
      <c r="P1396" s="268"/>
      <c r="Q1396" s="268"/>
      <c r="R1396" s="268"/>
      <c r="S1396" s="268"/>
      <c r="T1396" s="269"/>
      <c r="U1396" s="15"/>
      <c r="V1396" s="15"/>
      <c r="W1396" s="15"/>
      <c r="X1396" s="15"/>
      <c r="Y1396" s="15"/>
      <c r="Z1396" s="15"/>
      <c r="AA1396" s="15"/>
      <c r="AB1396" s="15"/>
      <c r="AC1396" s="15"/>
      <c r="AD1396" s="15"/>
      <c r="AE1396" s="15"/>
      <c r="AT1396" s="270" t="s">
        <v>160</v>
      </c>
      <c r="AU1396" s="270" t="s">
        <v>83</v>
      </c>
      <c r="AV1396" s="15" t="s">
        <v>81</v>
      </c>
      <c r="AW1396" s="15" t="s">
        <v>30</v>
      </c>
      <c r="AX1396" s="15" t="s">
        <v>73</v>
      </c>
      <c r="AY1396" s="270" t="s">
        <v>151</v>
      </c>
    </row>
    <row r="1397" s="13" customFormat="1">
      <c r="A1397" s="13"/>
      <c r="B1397" s="239"/>
      <c r="C1397" s="240"/>
      <c r="D1397" s="234" t="s">
        <v>160</v>
      </c>
      <c r="E1397" s="241" t="s">
        <v>1</v>
      </c>
      <c r="F1397" s="242" t="s">
        <v>1865</v>
      </c>
      <c r="G1397" s="240"/>
      <c r="H1397" s="243">
        <v>0.17000000000000001</v>
      </c>
      <c r="I1397" s="244"/>
      <c r="J1397" s="240"/>
      <c r="K1397" s="240"/>
      <c r="L1397" s="245"/>
      <c r="M1397" s="246"/>
      <c r="N1397" s="247"/>
      <c r="O1397" s="247"/>
      <c r="P1397" s="247"/>
      <c r="Q1397" s="247"/>
      <c r="R1397" s="247"/>
      <c r="S1397" s="247"/>
      <c r="T1397" s="24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49" t="s">
        <v>160</v>
      </c>
      <c r="AU1397" s="249" t="s">
        <v>83</v>
      </c>
      <c r="AV1397" s="13" t="s">
        <v>83</v>
      </c>
      <c r="AW1397" s="13" t="s">
        <v>30</v>
      </c>
      <c r="AX1397" s="13" t="s">
        <v>73</v>
      </c>
      <c r="AY1397" s="249" t="s">
        <v>151</v>
      </c>
    </row>
    <row r="1398" s="15" customFormat="1">
      <c r="A1398" s="15"/>
      <c r="B1398" s="261"/>
      <c r="C1398" s="262"/>
      <c r="D1398" s="234" t="s">
        <v>160</v>
      </c>
      <c r="E1398" s="263" t="s">
        <v>1</v>
      </c>
      <c r="F1398" s="264" t="s">
        <v>1866</v>
      </c>
      <c r="G1398" s="262"/>
      <c r="H1398" s="263" t="s">
        <v>1</v>
      </c>
      <c r="I1398" s="265"/>
      <c r="J1398" s="262"/>
      <c r="K1398" s="262"/>
      <c r="L1398" s="266"/>
      <c r="M1398" s="267"/>
      <c r="N1398" s="268"/>
      <c r="O1398" s="268"/>
      <c r="P1398" s="268"/>
      <c r="Q1398" s="268"/>
      <c r="R1398" s="268"/>
      <c r="S1398" s="268"/>
      <c r="T1398" s="269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70" t="s">
        <v>160</v>
      </c>
      <c r="AU1398" s="270" t="s">
        <v>83</v>
      </c>
      <c r="AV1398" s="15" t="s">
        <v>81</v>
      </c>
      <c r="AW1398" s="15" t="s">
        <v>30</v>
      </c>
      <c r="AX1398" s="15" t="s">
        <v>73</v>
      </c>
      <c r="AY1398" s="270" t="s">
        <v>151</v>
      </c>
    </row>
    <row r="1399" s="13" customFormat="1">
      <c r="A1399" s="13"/>
      <c r="B1399" s="239"/>
      <c r="C1399" s="240"/>
      <c r="D1399" s="234" t="s">
        <v>160</v>
      </c>
      <c r="E1399" s="241" t="s">
        <v>1</v>
      </c>
      <c r="F1399" s="242" t="s">
        <v>1867</v>
      </c>
      <c r="G1399" s="240"/>
      <c r="H1399" s="243">
        <v>0.042000000000000003</v>
      </c>
      <c r="I1399" s="244"/>
      <c r="J1399" s="240"/>
      <c r="K1399" s="240"/>
      <c r="L1399" s="245"/>
      <c r="M1399" s="246"/>
      <c r="N1399" s="247"/>
      <c r="O1399" s="247"/>
      <c r="P1399" s="247"/>
      <c r="Q1399" s="247"/>
      <c r="R1399" s="247"/>
      <c r="S1399" s="247"/>
      <c r="T1399" s="24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49" t="s">
        <v>160</v>
      </c>
      <c r="AU1399" s="249" t="s">
        <v>83</v>
      </c>
      <c r="AV1399" s="13" t="s">
        <v>83</v>
      </c>
      <c r="AW1399" s="13" t="s">
        <v>30</v>
      </c>
      <c r="AX1399" s="13" t="s">
        <v>73</v>
      </c>
      <c r="AY1399" s="249" t="s">
        <v>151</v>
      </c>
    </row>
    <row r="1400" s="15" customFormat="1">
      <c r="A1400" s="15"/>
      <c r="B1400" s="261"/>
      <c r="C1400" s="262"/>
      <c r="D1400" s="234" t="s">
        <v>160</v>
      </c>
      <c r="E1400" s="263" t="s">
        <v>1</v>
      </c>
      <c r="F1400" s="264" t="s">
        <v>1868</v>
      </c>
      <c r="G1400" s="262"/>
      <c r="H1400" s="263" t="s">
        <v>1</v>
      </c>
      <c r="I1400" s="265"/>
      <c r="J1400" s="262"/>
      <c r="K1400" s="262"/>
      <c r="L1400" s="266"/>
      <c r="M1400" s="267"/>
      <c r="N1400" s="268"/>
      <c r="O1400" s="268"/>
      <c r="P1400" s="268"/>
      <c r="Q1400" s="268"/>
      <c r="R1400" s="268"/>
      <c r="S1400" s="268"/>
      <c r="T1400" s="269"/>
      <c r="U1400" s="15"/>
      <c r="V1400" s="15"/>
      <c r="W1400" s="15"/>
      <c r="X1400" s="15"/>
      <c r="Y1400" s="15"/>
      <c r="Z1400" s="15"/>
      <c r="AA1400" s="15"/>
      <c r="AB1400" s="15"/>
      <c r="AC1400" s="15"/>
      <c r="AD1400" s="15"/>
      <c r="AE1400" s="15"/>
      <c r="AT1400" s="270" t="s">
        <v>160</v>
      </c>
      <c r="AU1400" s="270" t="s">
        <v>83</v>
      </c>
      <c r="AV1400" s="15" t="s">
        <v>81</v>
      </c>
      <c r="AW1400" s="15" t="s">
        <v>30</v>
      </c>
      <c r="AX1400" s="15" t="s">
        <v>73</v>
      </c>
      <c r="AY1400" s="270" t="s">
        <v>151</v>
      </c>
    </row>
    <row r="1401" s="13" customFormat="1">
      <c r="A1401" s="13"/>
      <c r="B1401" s="239"/>
      <c r="C1401" s="240"/>
      <c r="D1401" s="234" t="s">
        <v>160</v>
      </c>
      <c r="E1401" s="241" t="s">
        <v>1</v>
      </c>
      <c r="F1401" s="242" t="s">
        <v>1869</v>
      </c>
      <c r="G1401" s="240"/>
      <c r="H1401" s="243">
        <v>0.086999999999999994</v>
      </c>
      <c r="I1401" s="244"/>
      <c r="J1401" s="240"/>
      <c r="K1401" s="240"/>
      <c r="L1401" s="245"/>
      <c r="M1401" s="246"/>
      <c r="N1401" s="247"/>
      <c r="O1401" s="247"/>
      <c r="P1401" s="247"/>
      <c r="Q1401" s="247"/>
      <c r="R1401" s="247"/>
      <c r="S1401" s="247"/>
      <c r="T1401" s="24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49" t="s">
        <v>160</v>
      </c>
      <c r="AU1401" s="249" t="s">
        <v>83</v>
      </c>
      <c r="AV1401" s="13" t="s">
        <v>83</v>
      </c>
      <c r="AW1401" s="13" t="s">
        <v>30</v>
      </c>
      <c r="AX1401" s="13" t="s">
        <v>73</v>
      </c>
      <c r="AY1401" s="249" t="s">
        <v>151</v>
      </c>
    </row>
    <row r="1402" s="15" customFormat="1">
      <c r="A1402" s="15"/>
      <c r="B1402" s="261"/>
      <c r="C1402" s="262"/>
      <c r="D1402" s="234" t="s">
        <v>160</v>
      </c>
      <c r="E1402" s="263" t="s">
        <v>1</v>
      </c>
      <c r="F1402" s="264" t="s">
        <v>1866</v>
      </c>
      <c r="G1402" s="262"/>
      <c r="H1402" s="263" t="s">
        <v>1</v>
      </c>
      <c r="I1402" s="265"/>
      <c r="J1402" s="262"/>
      <c r="K1402" s="262"/>
      <c r="L1402" s="266"/>
      <c r="M1402" s="267"/>
      <c r="N1402" s="268"/>
      <c r="O1402" s="268"/>
      <c r="P1402" s="268"/>
      <c r="Q1402" s="268"/>
      <c r="R1402" s="268"/>
      <c r="S1402" s="268"/>
      <c r="T1402" s="269"/>
      <c r="U1402" s="15"/>
      <c r="V1402" s="15"/>
      <c r="W1402" s="15"/>
      <c r="X1402" s="15"/>
      <c r="Y1402" s="15"/>
      <c r="Z1402" s="15"/>
      <c r="AA1402" s="15"/>
      <c r="AB1402" s="15"/>
      <c r="AC1402" s="15"/>
      <c r="AD1402" s="15"/>
      <c r="AE1402" s="15"/>
      <c r="AT1402" s="270" t="s">
        <v>160</v>
      </c>
      <c r="AU1402" s="270" t="s">
        <v>83</v>
      </c>
      <c r="AV1402" s="15" t="s">
        <v>81</v>
      </c>
      <c r="AW1402" s="15" t="s">
        <v>30</v>
      </c>
      <c r="AX1402" s="15" t="s">
        <v>73</v>
      </c>
      <c r="AY1402" s="270" t="s">
        <v>151</v>
      </c>
    </row>
    <row r="1403" s="13" customFormat="1">
      <c r="A1403" s="13"/>
      <c r="B1403" s="239"/>
      <c r="C1403" s="240"/>
      <c r="D1403" s="234" t="s">
        <v>160</v>
      </c>
      <c r="E1403" s="241" t="s">
        <v>1</v>
      </c>
      <c r="F1403" s="242" t="s">
        <v>1870</v>
      </c>
      <c r="G1403" s="240"/>
      <c r="H1403" s="243">
        <v>0.82199999999999995</v>
      </c>
      <c r="I1403" s="244"/>
      <c r="J1403" s="240"/>
      <c r="K1403" s="240"/>
      <c r="L1403" s="245"/>
      <c r="M1403" s="246"/>
      <c r="N1403" s="247"/>
      <c r="O1403" s="247"/>
      <c r="P1403" s="247"/>
      <c r="Q1403" s="247"/>
      <c r="R1403" s="247"/>
      <c r="S1403" s="247"/>
      <c r="T1403" s="24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9" t="s">
        <v>160</v>
      </c>
      <c r="AU1403" s="249" t="s">
        <v>83</v>
      </c>
      <c r="AV1403" s="13" t="s">
        <v>83</v>
      </c>
      <c r="AW1403" s="13" t="s">
        <v>30</v>
      </c>
      <c r="AX1403" s="13" t="s">
        <v>73</v>
      </c>
      <c r="AY1403" s="249" t="s">
        <v>151</v>
      </c>
    </row>
    <row r="1404" s="15" customFormat="1">
      <c r="A1404" s="15"/>
      <c r="B1404" s="261"/>
      <c r="C1404" s="262"/>
      <c r="D1404" s="234" t="s">
        <v>160</v>
      </c>
      <c r="E1404" s="263" t="s">
        <v>1</v>
      </c>
      <c r="F1404" s="264" t="s">
        <v>1866</v>
      </c>
      <c r="G1404" s="262"/>
      <c r="H1404" s="263" t="s">
        <v>1</v>
      </c>
      <c r="I1404" s="265"/>
      <c r="J1404" s="262"/>
      <c r="K1404" s="262"/>
      <c r="L1404" s="266"/>
      <c r="M1404" s="267"/>
      <c r="N1404" s="268"/>
      <c r="O1404" s="268"/>
      <c r="P1404" s="268"/>
      <c r="Q1404" s="268"/>
      <c r="R1404" s="268"/>
      <c r="S1404" s="268"/>
      <c r="T1404" s="269"/>
      <c r="U1404" s="15"/>
      <c r="V1404" s="15"/>
      <c r="W1404" s="15"/>
      <c r="X1404" s="15"/>
      <c r="Y1404" s="15"/>
      <c r="Z1404" s="15"/>
      <c r="AA1404" s="15"/>
      <c r="AB1404" s="15"/>
      <c r="AC1404" s="15"/>
      <c r="AD1404" s="15"/>
      <c r="AE1404" s="15"/>
      <c r="AT1404" s="270" t="s">
        <v>160</v>
      </c>
      <c r="AU1404" s="270" t="s">
        <v>83</v>
      </c>
      <c r="AV1404" s="15" t="s">
        <v>81</v>
      </c>
      <c r="AW1404" s="15" t="s">
        <v>30</v>
      </c>
      <c r="AX1404" s="15" t="s">
        <v>73</v>
      </c>
      <c r="AY1404" s="270" t="s">
        <v>151</v>
      </c>
    </row>
    <row r="1405" s="13" customFormat="1">
      <c r="A1405" s="13"/>
      <c r="B1405" s="239"/>
      <c r="C1405" s="240"/>
      <c r="D1405" s="234" t="s">
        <v>160</v>
      </c>
      <c r="E1405" s="241" t="s">
        <v>1</v>
      </c>
      <c r="F1405" s="242" t="s">
        <v>1871</v>
      </c>
      <c r="G1405" s="240"/>
      <c r="H1405" s="243">
        <v>1.3979999999999999</v>
      </c>
      <c r="I1405" s="244"/>
      <c r="J1405" s="240"/>
      <c r="K1405" s="240"/>
      <c r="L1405" s="245"/>
      <c r="M1405" s="246"/>
      <c r="N1405" s="247"/>
      <c r="O1405" s="247"/>
      <c r="P1405" s="247"/>
      <c r="Q1405" s="247"/>
      <c r="R1405" s="247"/>
      <c r="S1405" s="247"/>
      <c r="T1405" s="24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49" t="s">
        <v>160</v>
      </c>
      <c r="AU1405" s="249" t="s">
        <v>83</v>
      </c>
      <c r="AV1405" s="13" t="s">
        <v>83</v>
      </c>
      <c r="AW1405" s="13" t="s">
        <v>30</v>
      </c>
      <c r="AX1405" s="13" t="s">
        <v>73</v>
      </c>
      <c r="AY1405" s="249" t="s">
        <v>151</v>
      </c>
    </row>
    <row r="1406" s="13" customFormat="1">
      <c r="A1406" s="13"/>
      <c r="B1406" s="239"/>
      <c r="C1406" s="240"/>
      <c r="D1406" s="234" t="s">
        <v>160</v>
      </c>
      <c r="E1406" s="241" t="s">
        <v>1</v>
      </c>
      <c r="F1406" s="242" t="s">
        <v>1872</v>
      </c>
      <c r="G1406" s="240"/>
      <c r="H1406" s="243">
        <v>23.626999999999999</v>
      </c>
      <c r="I1406" s="244"/>
      <c r="J1406" s="240"/>
      <c r="K1406" s="240"/>
      <c r="L1406" s="245"/>
      <c r="M1406" s="246"/>
      <c r="N1406" s="247"/>
      <c r="O1406" s="247"/>
      <c r="P1406" s="247"/>
      <c r="Q1406" s="247"/>
      <c r="R1406" s="247"/>
      <c r="S1406" s="247"/>
      <c r="T1406" s="24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9" t="s">
        <v>160</v>
      </c>
      <c r="AU1406" s="249" t="s">
        <v>83</v>
      </c>
      <c r="AV1406" s="13" t="s">
        <v>83</v>
      </c>
      <c r="AW1406" s="13" t="s">
        <v>30</v>
      </c>
      <c r="AX1406" s="13" t="s">
        <v>73</v>
      </c>
      <c r="AY1406" s="249" t="s">
        <v>151</v>
      </c>
    </row>
    <row r="1407" s="14" customFormat="1">
      <c r="A1407" s="14"/>
      <c r="B1407" s="250"/>
      <c r="C1407" s="251"/>
      <c r="D1407" s="234" t="s">
        <v>160</v>
      </c>
      <c r="E1407" s="252" t="s">
        <v>1</v>
      </c>
      <c r="F1407" s="253" t="s">
        <v>162</v>
      </c>
      <c r="G1407" s="251"/>
      <c r="H1407" s="254">
        <v>26.207000000000001</v>
      </c>
      <c r="I1407" s="255"/>
      <c r="J1407" s="251"/>
      <c r="K1407" s="251"/>
      <c r="L1407" s="256"/>
      <c r="M1407" s="257"/>
      <c r="N1407" s="258"/>
      <c r="O1407" s="258"/>
      <c r="P1407" s="258"/>
      <c r="Q1407" s="258"/>
      <c r="R1407" s="258"/>
      <c r="S1407" s="258"/>
      <c r="T1407" s="25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60" t="s">
        <v>160</v>
      </c>
      <c r="AU1407" s="260" t="s">
        <v>83</v>
      </c>
      <c r="AV1407" s="14" t="s">
        <v>157</v>
      </c>
      <c r="AW1407" s="14" t="s">
        <v>30</v>
      </c>
      <c r="AX1407" s="14" t="s">
        <v>81</v>
      </c>
      <c r="AY1407" s="260" t="s">
        <v>151</v>
      </c>
    </row>
    <row r="1408" s="2" customFormat="1" ht="16.5" customHeight="1">
      <c r="A1408" s="38"/>
      <c r="B1408" s="39"/>
      <c r="C1408" s="220" t="s">
        <v>1873</v>
      </c>
      <c r="D1408" s="220" t="s">
        <v>153</v>
      </c>
      <c r="E1408" s="221" t="s">
        <v>1874</v>
      </c>
      <c r="F1408" s="222" t="s">
        <v>1875</v>
      </c>
      <c r="G1408" s="223" t="s">
        <v>156</v>
      </c>
      <c r="H1408" s="224">
        <v>60.942999999999998</v>
      </c>
      <c r="I1408" s="225"/>
      <c r="J1408" s="226">
        <f>ROUND(I1408*H1408,2)</f>
        <v>0</v>
      </c>
      <c r="K1408" s="227"/>
      <c r="L1408" s="44"/>
      <c r="M1408" s="228" t="s">
        <v>1</v>
      </c>
      <c r="N1408" s="229" t="s">
        <v>40</v>
      </c>
      <c r="O1408" s="92"/>
      <c r="P1408" s="230">
        <f>O1408*H1408</f>
        <v>0</v>
      </c>
      <c r="Q1408" s="230">
        <v>0</v>
      </c>
      <c r="R1408" s="230">
        <f>Q1408*H1408</f>
        <v>0</v>
      </c>
      <c r="S1408" s="230">
        <v>0.014</v>
      </c>
      <c r="T1408" s="231">
        <f>S1408*H1408</f>
        <v>0.85320200000000002</v>
      </c>
      <c r="U1408" s="38"/>
      <c r="V1408" s="38"/>
      <c r="W1408" s="38"/>
      <c r="X1408" s="38"/>
      <c r="Y1408" s="38"/>
      <c r="Z1408" s="38"/>
      <c r="AA1408" s="38"/>
      <c r="AB1408" s="38"/>
      <c r="AC1408" s="38"/>
      <c r="AD1408" s="38"/>
      <c r="AE1408" s="38"/>
      <c r="AR1408" s="232" t="s">
        <v>250</v>
      </c>
      <c r="AT1408" s="232" t="s">
        <v>153</v>
      </c>
      <c r="AU1408" s="232" t="s">
        <v>83</v>
      </c>
      <c r="AY1408" s="17" t="s">
        <v>151</v>
      </c>
      <c r="BE1408" s="233">
        <f>IF(N1408="základní",J1408,0)</f>
        <v>0</v>
      </c>
      <c r="BF1408" s="233">
        <f>IF(N1408="snížená",J1408,0)</f>
        <v>0</v>
      </c>
      <c r="BG1408" s="233">
        <f>IF(N1408="zákl. přenesená",J1408,0)</f>
        <v>0</v>
      </c>
      <c r="BH1408" s="233">
        <f>IF(N1408="sníž. přenesená",J1408,0)</f>
        <v>0</v>
      </c>
      <c r="BI1408" s="233">
        <f>IF(N1408="nulová",J1408,0)</f>
        <v>0</v>
      </c>
      <c r="BJ1408" s="17" t="s">
        <v>157</v>
      </c>
      <c r="BK1408" s="233">
        <f>ROUND(I1408*H1408,2)</f>
        <v>0</v>
      </c>
      <c r="BL1408" s="17" t="s">
        <v>250</v>
      </c>
      <c r="BM1408" s="232" t="s">
        <v>1876</v>
      </c>
    </row>
    <row r="1409" s="2" customFormat="1">
      <c r="A1409" s="38"/>
      <c r="B1409" s="39"/>
      <c r="C1409" s="40"/>
      <c r="D1409" s="234" t="s">
        <v>159</v>
      </c>
      <c r="E1409" s="40"/>
      <c r="F1409" s="235" t="s">
        <v>1875</v>
      </c>
      <c r="G1409" s="40"/>
      <c r="H1409" s="40"/>
      <c r="I1409" s="236"/>
      <c r="J1409" s="40"/>
      <c r="K1409" s="40"/>
      <c r="L1409" s="44"/>
      <c r="M1409" s="237"/>
      <c r="N1409" s="238"/>
      <c r="O1409" s="92"/>
      <c r="P1409" s="92"/>
      <c r="Q1409" s="92"/>
      <c r="R1409" s="92"/>
      <c r="S1409" s="92"/>
      <c r="T1409" s="93"/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T1409" s="17" t="s">
        <v>159</v>
      </c>
      <c r="AU1409" s="17" t="s">
        <v>83</v>
      </c>
    </row>
    <row r="1410" s="15" customFormat="1">
      <c r="A1410" s="15"/>
      <c r="B1410" s="261"/>
      <c r="C1410" s="262"/>
      <c r="D1410" s="234" t="s">
        <v>160</v>
      </c>
      <c r="E1410" s="263" t="s">
        <v>1</v>
      </c>
      <c r="F1410" s="264" t="s">
        <v>179</v>
      </c>
      <c r="G1410" s="262"/>
      <c r="H1410" s="263" t="s">
        <v>1</v>
      </c>
      <c r="I1410" s="265"/>
      <c r="J1410" s="262"/>
      <c r="K1410" s="262"/>
      <c r="L1410" s="266"/>
      <c r="M1410" s="267"/>
      <c r="N1410" s="268"/>
      <c r="O1410" s="268"/>
      <c r="P1410" s="268"/>
      <c r="Q1410" s="268"/>
      <c r="R1410" s="268"/>
      <c r="S1410" s="268"/>
      <c r="T1410" s="269"/>
      <c r="U1410" s="15"/>
      <c r="V1410" s="15"/>
      <c r="W1410" s="15"/>
      <c r="X1410" s="15"/>
      <c r="Y1410" s="15"/>
      <c r="Z1410" s="15"/>
      <c r="AA1410" s="15"/>
      <c r="AB1410" s="15"/>
      <c r="AC1410" s="15"/>
      <c r="AD1410" s="15"/>
      <c r="AE1410" s="15"/>
      <c r="AT1410" s="270" t="s">
        <v>160</v>
      </c>
      <c r="AU1410" s="270" t="s">
        <v>83</v>
      </c>
      <c r="AV1410" s="15" t="s">
        <v>81</v>
      </c>
      <c r="AW1410" s="15" t="s">
        <v>30</v>
      </c>
      <c r="AX1410" s="15" t="s">
        <v>73</v>
      </c>
      <c r="AY1410" s="270" t="s">
        <v>151</v>
      </c>
    </row>
    <row r="1411" s="13" customFormat="1">
      <c r="A1411" s="13"/>
      <c r="B1411" s="239"/>
      <c r="C1411" s="240"/>
      <c r="D1411" s="234" t="s">
        <v>160</v>
      </c>
      <c r="E1411" s="241" t="s">
        <v>1</v>
      </c>
      <c r="F1411" s="242" t="s">
        <v>1877</v>
      </c>
      <c r="G1411" s="240"/>
      <c r="H1411" s="243">
        <v>17.559999999999999</v>
      </c>
      <c r="I1411" s="244"/>
      <c r="J1411" s="240"/>
      <c r="K1411" s="240"/>
      <c r="L1411" s="245"/>
      <c r="M1411" s="246"/>
      <c r="N1411" s="247"/>
      <c r="O1411" s="247"/>
      <c r="P1411" s="247"/>
      <c r="Q1411" s="247"/>
      <c r="R1411" s="247"/>
      <c r="S1411" s="247"/>
      <c r="T1411" s="248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9" t="s">
        <v>160</v>
      </c>
      <c r="AU1411" s="249" t="s">
        <v>83</v>
      </c>
      <c r="AV1411" s="13" t="s">
        <v>83</v>
      </c>
      <c r="AW1411" s="13" t="s">
        <v>30</v>
      </c>
      <c r="AX1411" s="13" t="s">
        <v>73</v>
      </c>
      <c r="AY1411" s="249" t="s">
        <v>151</v>
      </c>
    </row>
    <row r="1412" s="13" customFormat="1">
      <c r="A1412" s="13"/>
      <c r="B1412" s="239"/>
      <c r="C1412" s="240"/>
      <c r="D1412" s="234" t="s">
        <v>160</v>
      </c>
      <c r="E1412" s="241" t="s">
        <v>1</v>
      </c>
      <c r="F1412" s="242" t="s">
        <v>1878</v>
      </c>
      <c r="G1412" s="240"/>
      <c r="H1412" s="243">
        <v>10.792999999999999</v>
      </c>
      <c r="I1412" s="244"/>
      <c r="J1412" s="240"/>
      <c r="K1412" s="240"/>
      <c r="L1412" s="245"/>
      <c r="M1412" s="246"/>
      <c r="N1412" s="247"/>
      <c r="O1412" s="247"/>
      <c r="P1412" s="247"/>
      <c r="Q1412" s="247"/>
      <c r="R1412" s="247"/>
      <c r="S1412" s="247"/>
      <c r="T1412" s="24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49" t="s">
        <v>160</v>
      </c>
      <c r="AU1412" s="249" t="s">
        <v>83</v>
      </c>
      <c r="AV1412" s="13" t="s">
        <v>83</v>
      </c>
      <c r="AW1412" s="13" t="s">
        <v>30</v>
      </c>
      <c r="AX1412" s="13" t="s">
        <v>73</v>
      </c>
      <c r="AY1412" s="249" t="s">
        <v>151</v>
      </c>
    </row>
    <row r="1413" s="15" customFormat="1">
      <c r="A1413" s="15"/>
      <c r="B1413" s="261"/>
      <c r="C1413" s="262"/>
      <c r="D1413" s="234" t="s">
        <v>160</v>
      </c>
      <c r="E1413" s="263" t="s">
        <v>1</v>
      </c>
      <c r="F1413" s="264" t="s">
        <v>196</v>
      </c>
      <c r="G1413" s="262"/>
      <c r="H1413" s="263" t="s">
        <v>1</v>
      </c>
      <c r="I1413" s="265"/>
      <c r="J1413" s="262"/>
      <c r="K1413" s="262"/>
      <c r="L1413" s="266"/>
      <c r="M1413" s="267"/>
      <c r="N1413" s="268"/>
      <c r="O1413" s="268"/>
      <c r="P1413" s="268"/>
      <c r="Q1413" s="268"/>
      <c r="R1413" s="268"/>
      <c r="S1413" s="268"/>
      <c r="T1413" s="269"/>
      <c r="U1413" s="15"/>
      <c r="V1413" s="15"/>
      <c r="W1413" s="15"/>
      <c r="X1413" s="15"/>
      <c r="Y1413" s="15"/>
      <c r="Z1413" s="15"/>
      <c r="AA1413" s="15"/>
      <c r="AB1413" s="15"/>
      <c r="AC1413" s="15"/>
      <c r="AD1413" s="15"/>
      <c r="AE1413" s="15"/>
      <c r="AT1413" s="270" t="s">
        <v>160</v>
      </c>
      <c r="AU1413" s="270" t="s">
        <v>83</v>
      </c>
      <c r="AV1413" s="15" t="s">
        <v>81</v>
      </c>
      <c r="AW1413" s="15" t="s">
        <v>30</v>
      </c>
      <c r="AX1413" s="15" t="s">
        <v>73</v>
      </c>
      <c r="AY1413" s="270" t="s">
        <v>151</v>
      </c>
    </row>
    <row r="1414" s="13" customFormat="1">
      <c r="A1414" s="13"/>
      <c r="B1414" s="239"/>
      <c r="C1414" s="240"/>
      <c r="D1414" s="234" t="s">
        <v>160</v>
      </c>
      <c r="E1414" s="241" t="s">
        <v>1</v>
      </c>
      <c r="F1414" s="242" t="s">
        <v>1879</v>
      </c>
      <c r="G1414" s="240"/>
      <c r="H1414" s="243">
        <v>32.590000000000003</v>
      </c>
      <c r="I1414" s="244"/>
      <c r="J1414" s="240"/>
      <c r="K1414" s="240"/>
      <c r="L1414" s="245"/>
      <c r="M1414" s="246"/>
      <c r="N1414" s="247"/>
      <c r="O1414" s="247"/>
      <c r="P1414" s="247"/>
      <c r="Q1414" s="247"/>
      <c r="R1414" s="247"/>
      <c r="S1414" s="247"/>
      <c r="T1414" s="24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9" t="s">
        <v>160</v>
      </c>
      <c r="AU1414" s="249" t="s">
        <v>83</v>
      </c>
      <c r="AV1414" s="13" t="s">
        <v>83</v>
      </c>
      <c r="AW1414" s="13" t="s">
        <v>30</v>
      </c>
      <c r="AX1414" s="13" t="s">
        <v>73</v>
      </c>
      <c r="AY1414" s="249" t="s">
        <v>151</v>
      </c>
    </row>
    <row r="1415" s="14" customFormat="1">
      <c r="A1415" s="14"/>
      <c r="B1415" s="250"/>
      <c r="C1415" s="251"/>
      <c r="D1415" s="234" t="s">
        <v>160</v>
      </c>
      <c r="E1415" s="252" t="s">
        <v>1</v>
      </c>
      <c r="F1415" s="253" t="s">
        <v>162</v>
      </c>
      <c r="G1415" s="251"/>
      <c r="H1415" s="254">
        <v>60.942999999999998</v>
      </c>
      <c r="I1415" s="255"/>
      <c r="J1415" s="251"/>
      <c r="K1415" s="251"/>
      <c r="L1415" s="256"/>
      <c r="M1415" s="257"/>
      <c r="N1415" s="258"/>
      <c r="O1415" s="258"/>
      <c r="P1415" s="258"/>
      <c r="Q1415" s="258"/>
      <c r="R1415" s="258"/>
      <c r="S1415" s="258"/>
      <c r="T1415" s="25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60" t="s">
        <v>160</v>
      </c>
      <c r="AU1415" s="260" t="s">
        <v>83</v>
      </c>
      <c r="AV1415" s="14" t="s">
        <v>157</v>
      </c>
      <c r="AW1415" s="14" t="s">
        <v>30</v>
      </c>
      <c r="AX1415" s="14" t="s">
        <v>81</v>
      </c>
      <c r="AY1415" s="260" t="s">
        <v>151</v>
      </c>
    </row>
    <row r="1416" s="2" customFormat="1" ht="24.15" customHeight="1">
      <c r="A1416" s="38"/>
      <c r="B1416" s="39"/>
      <c r="C1416" s="220" t="s">
        <v>1880</v>
      </c>
      <c r="D1416" s="220" t="s">
        <v>153</v>
      </c>
      <c r="E1416" s="221" t="s">
        <v>1881</v>
      </c>
      <c r="F1416" s="222" t="s">
        <v>1882</v>
      </c>
      <c r="G1416" s="223" t="s">
        <v>184</v>
      </c>
      <c r="H1416" s="224">
        <v>120.40000000000001</v>
      </c>
      <c r="I1416" s="225"/>
      <c r="J1416" s="226">
        <f>ROUND(I1416*H1416,2)</f>
        <v>0</v>
      </c>
      <c r="K1416" s="227"/>
      <c r="L1416" s="44"/>
      <c r="M1416" s="228" t="s">
        <v>1</v>
      </c>
      <c r="N1416" s="229" t="s">
        <v>40</v>
      </c>
      <c r="O1416" s="92"/>
      <c r="P1416" s="230">
        <f>O1416*H1416</f>
        <v>0</v>
      </c>
      <c r="Q1416" s="230">
        <v>0</v>
      </c>
      <c r="R1416" s="230">
        <f>Q1416*H1416</f>
        <v>0</v>
      </c>
      <c r="S1416" s="230">
        <v>0.024</v>
      </c>
      <c r="T1416" s="231">
        <f>S1416*H1416</f>
        <v>2.8896000000000002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32" t="s">
        <v>250</v>
      </c>
      <c r="AT1416" s="232" t="s">
        <v>153</v>
      </c>
      <c r="AU1416" s="232" t="s">
        <v>83</v>
      </c>
      <c r="AY1416" s="17" t="s">
        <v>151</v>
      </c>
      <c r="BE1416" s="233">
        <f>IF(N1416="základní",J1416,0)</f>
        <v>0</v>
      </c>
      <c r="BF1416" s="233">
        <f>IF(N1416="snížená",J1416,0)</f>
        <v>0</v>
      </c>
      <c r="BG1416" s="233">
        <f>IF(N1416="zákl. přenesená",J1416,0)</f>
        <v>0</v>
      </c>
      <c r="BH1416" s="233">
        <f>IF(N1416="sníž. přenesená",J1416,0)</f>
        <v>0</v>
      </c>
      <c r="BI1416" s="233">
        <f>IF(N1416="nulová",J1416,0)</f>
        <v>0</v>
      </c>
      <c r="BJ1416" s="17" t="s">
        <v>157</v>
      </c>
      <c r="BK1416" s="233">
        <f>ROUND(I1416*H1416,2)</f>
        <v>0</v>
      </c>
      <c r="BL1416" s="17" t="s">
        <v>250</v>
      </c>
      <c r="BM1416" s="232" t="s">
        <v>1883</v>
      </c>
    </row>
    <row r="1417" s="2" customFormat="1">
      <c r="A1417" s="38"/>
      <c r="B1417" s="39"/>
      <c r="C1417" s="40"/>
      <c r="D1417" s="234" t="s">
        <v>159</v>
      </c>
      <c r="E1417" s="40"/>
      <c r="F1417" s="235" t="s">
        <v>1882</v>
      </c>
      <c r="G1417" s="40"/>
      <c r="H1417" s="40"/>
      <c r="I1417" s="236"/>
      <c r="J1417" s="40"/>
      <c r="K1417" s="40"/>
      <c r="L1417" s="44"/>
      <c r="M1417" s="237"/>
      <c r="N1417" s="238"/>
      <c r="O1417" s="92"/>
      <c r="P1417" s="92"/>
      <c r="Q1417" s="92"/>
      <c r="R1417" s="92"/>
      <c r="S1417" s="92"/>
      <c r="T1417" s="93"/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  <c r="AE1417" s="38"/>
      <c r="AT1417" s="17" t="s">
        <v>159</v>
      </c>
      <c r="AU1417" s="17" t="s">
        <v>83</v>
      </c>
    </row>
    <row r="1418" s="15" customFormat="1">
      <c r="A1418" s="15"/>
      <c r="B1418" s="261"/>
      <c r="C1418" s="262"/>
      <c r="D1418" s="234" t="s">
        <v>160</v>
      </c>
      <c r="E1418" s="263" t="s">
        <v>1</v>
      </c>
      <c r="F1418" s="264" t="s">
        <v>1884</v>
      </c>
      <c r="G1418" s="262"/>
      <c r="H1418" s="263" t="s">
        <v>1</v>
      </c>
      <c r="I1418" s="265"/>
      <c r="J1418" s="262"/>
      <c r="K1418" s="262"/>
      <c r="L1418" s="266"/>
      <c r="M1418" s="267"/>
      <c r="N1418" s="268"/>
      <c r="O1418" s="268"/>
      <c r="P1418" s="268"/>
      <c r="Q1418" s="268"/>
      <c r="R1418" s="268"/>
      <c r="S1418" s="268"/>
      <c r="T1418" s="269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70" t="s">
        <v>160</v>
      </c>
      <c r="AU1418" s="270" t="s">
        <v>83</v>
      </c>
      <c r="AV1418" s="15" t="s">
        <v>81</v>
      </c>
      <c r="AW1418" s="15" t="s">
        <v>30</v>
      </c>
      <c r="AX1418" s="15" t="s">
        <v>73</v>
      </c>
      <c r="AY1418" s="270" t="s">
        <v>151</v>
      </c>
    </row>
    <row r="1419" s="13" customFormat="1">
      <c r="A1419" s="13"/>
      <c r="B1419" s="239"/>
      <c r="C1419" s="240"/>
      <c r="D1419" s="234" t="s">
        <v>160</v>
      </c>
      <c r="E1419" s="241" t="s">
        <v>1</v>
      </c>
      <c r="F1419" s="242" t="s">
        <v>1885</v>
      </c>
      <c r="G1419" s="240"/>
      <c r="H1419" s="243">
        <v>120.40000000000001</v>
      </c>
      <c r="I1419" s="244"/>
      <c r="J1419" s="240"/>
      <c r="K1419" s="240"/>
      <c r="L1419" s="245"/>
      <c r="M1419" s="246"/>
      <c r="N1419" s="247"/>
      <c r="O1419" s="247"/>
      <c r="P1419" s="247"/>
      <c r="Q1419" s="247"/>
      <c r="R1419" s="247"/>
      <c r="S1419" s="247"/>
      <c r="T1419" s="24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49" t="s">
        <v>160</v>
      </c>
      <c r="AU1419" s="249" t="s">
        <v>83</v>
      </c>
      <c r="AV1419" s="13" t="s">
        <v>83</v>
      </c>
      <c r="AW1419" s="13" t="s">
        <v>30</v>
      </c>
      <c r="AX1419" s="13" t="s">
        <v>73</v>
      </c>
      <c r="AY1419" s="249" t="s">
        <v>151</v>
      </c>
    </row>
    <row r="1420" s="14" customFormat="1">
      <c r="A1420" s="14"/>
      <c r="B1420" s="250"/>
      <c r="C1420" s="251"/>
      <c r="D1420" s="234" t="s">
        <v>160</v>
      </c>
      <c r="E1420" s="252" t="s">
        <v>1</v>
      </c>
      <c r="F1420" s="253" t="s">
        <v>162</v>
      </c>
      <c r="G1420" s="251"/>
      <c r="H1420" s="254">
        <v>120.40000000000001</v>
      </c>
      <c r="I1420" s="255"/>
      <c r="J1420" s="251"/>
      <c r="K1420" s="251"/>
      <c r="L1420" s="256"/>
      <c r="M1420" s="257"/>
      <c r="N1420" s="258"/>
      <c r="O1420" s="258"/>
      <c r="P1420" s="258"/>
      <c r="Q1420" s="258"/>
      <c r="R1420" s="258"/>
      <c r="S1420" s="258"/>
      <c r="T1420" s="25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60" t="s">
        <v>160</v>
      </c>
      <c r="AU1420" s="260" t="s">
        <v>83</v>
      </c>
      <c r="AV1420" s="14" t="s">
        <v>157</v>
      </c>
      <c r="AW1420" s="14" t="s">
        <v>30</v>
      </c>
      <c r="AX1420" s="14" t="s">
        <v>81</v>
      </c>
      <c r="AY1420" s="260" t="s">
        <v>151</v>
      </c>
    </row>
    <row r="1421" s="2" customFormat="1" ht="24.15" customHeight="1">
      <c r="A1421" s="38"/>
      <c r="B1421" s="39"/>
      <c r="C1421" s="220" t="s">
        <v>1886</v>
      </c>
      <c r="D1421" s="220" t="s">
        <v>153</v>
      </c>
      <c r="E1421" s="221" t="s">
        <v>1887</v>
      </c>
      <c r="F1421" s="222" t="s">
        <v>1888</v>
      </c>
      <c r="G1421" s="223" t="s">
        <v>184</v>
      </c>
      <c r="H1421" s="224">
        <v>9.8000000000000007</v>
      </c>
      <c r="I1421" s="225"/>
      <c r="J1421" s="226">
        <f>ROUND(I1421*H1421,2)</f>
        <v>0</v>
      </c>
      <c r="K1421" s="227"/>
      <c r="L1421" s="44"/>
      <c r="M1421" s="228" t="s">
        <v>1</v>
      </c>
      <c r="N1421" s="229" t="s">
        <v>40</v>
      </c>
      <c r="O1421" s="92"/>
      <c r="P1421" s="230">
        <f>O1421*H1421</f>
        <v>0</v>
      </c>
      <c r="Q1421" s="230">
        <v>0</v>
      </c>
      <c r="R1421" s="230">
        <f>Q1421*H1421</f>
        <v>0</v>
      </c>
      <c r="S1421" s="230">
        <v>0.0066</v>
      </c>
      <c r="T1421" s="231">
        <f>S1421*H1421</f>
        <v>0.064680000000000001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32" t="s">
        <v>250</v>
      </c>
      <c r="AT1421" s="232" t="s">
        <v>153</v>
      </c>
      <c r="AU1421" s="232" t="s">
        <v>83</v>
      </c>
      <c r="AY1421" s="17" t="s">
        <v>151</v>
      </c>
      <c r="BE1421" s="233">
        <f>IF(N1421="základní",J1421,0)</f>
        <v>0</v>
      </c>
      <c r="BF1421" s="233">
        <f>IF(N1421="snížená",J1421,0)</f>
        <v>0</v>
      </c>
      <c r="BG1421" s="233">
        <f>IF(N1421="zákl. přenesená",J1421,0)</f>
        <v>0</v>
      </c>
      <c r="BH1421" s="233">
        <f>IF(N1421="sníž. přenesená",J1421,0)</f>
        <v>0</v>
      </c>
      <c r="BI1421" s="233">
        <f>IF(N1421="nulová",J1421,0)</f>
        <v>0</v>
      </c>
      <c r="BJ1421" s="17" t="s">
        <v>157</v>
      </c>
      <c r="BK1421" s="233">
        <f>ROUND(I1421*H1421,2)</f>
        <v>0</v>
      </c>
      <c r="BL1421" s="17" t="s">
        <v>250</v>
      </c>
      <c r="BM1421" s="232" t="s">
        <v>1889</v>
      </c>
    </row>
    <row r="1422" s="2" customFormat="1">
      <c r="A1422" s="38"/>
      <c r="B1422" s="39"/>
      <c r="C1422" s="40"/>
      <c r="D1422" s="234" t="s">
        <v>159</v>
      </c>
      <c r="E1422" s="40"/>
      <c r="F1422" s="235" t="s">
        <v>1888</v>
      </c>
      <c r="G1422" s="40"/>
      <c r="H1422" s="40"/>
      <c r="I1422" s="236"/>
      <c r="J1422" s="40"/>
      <c r="K1422" s="40"/>
      <c r="L1422" s="44"/>
      <c r="M1422" s="237"/>
      <c r="N1422" s="238"/>
      <c r="O1422" s="92"/>
      <c r="P1422" s="92"/>
      <c r="Q1422" s="92"/>
      <c r="R1422" s="92"/>
      <c r="S1422" s="92"/>
      <c r="T1422" s="93"/>
      <c r="U1422" s="38"/>
      <c r="V1422" s="38"/>
      <c r="W1422" s="38"/>
      <c r="X1422" s="38"/>
      <c r="Y1422" s="38"/>
      <c r="Z1422" s="38"/>
      <c r="AA1422" s="38"/>
      <c r="AB1422" s="38"/>
      <c r="AC1422" s="38"/>
      <c r="AD1422" s="38"/>
      <c r="AE1422" s="38"/>
      <c r="AT1422" s="17" t="s">
        <v>159</v>
      </c>
      <c r="AU1422" s="17" t="s">
        <v>83</v>
      </c>
    </row>
    <row r="1423" s="15" customFormat="1">
      <c r="A1423" s="15"/>
      <c r="B1423" s="261"/>
      <c r="C1423" s="262"/>
      <c r="D1423" s="234" t="s">
        <v>160</v>
      </c>
      <c r="E1423" s="263" t="s">
        <v>1</v>
      </c>
      <c r="F1423" s="264" t="s">
        <v>1863</v>
      </c>
      <c r="G1423" s="262"/>
      <c r="H1423" s="263" t="s">
        <v>1</v>
      </c>
      <c r="I1423" s="265"/>
      <c r="J1423" s="262"/>
      <c r="K1423" s="262"/>
      <c r="L1423" s="266"/>
      <c r="M1423" s="267"/>
      <c r="N1423" s="268"/>
      <c r="O1423" s="268"/>
      <c r="P1423" s="268"/>
      <c r="Q1423" s="268"/>
      <c r="R1423" s="268"/>
      <c r="S1423" s="268"/>
      <c r="T1423" s="269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70" t="s">
        <v>160</v>
      </c>
      <c r="AU1423" s="270" t="s">
        <v>83</v>
      </c>
      <c r="AV1423" s="15" t="s">
        <v>81</v>
      </c>
      <c r="AW1423" s="15" t="s">
        <v>30</v>
      </c>
      <c r="AX1423" s="15" t="s">
        <v>73</v>
      </c>
      <c r="AY1423" s="270" t="s">
        <v>151</v>
      </c>
    </row>
    <row r="1424" s="13" customFormat="1">
      <c r="A1424" s="13"/>
      <c r="B1424" s="239"/>
      <c r="C1424" s="240"/>
      <c r="D1424" s="234" t="s">
        <v>160</v>
      </c>
      <c r="E1424" s="241" t="s">
        <v>1</v>
      </c>
      <c r="F1424" s="242" t="s">
        <v>1890</v>
      </c>
      <c r="G1424" s="240"/>
      <c r="H1424" s="243">
        <v>9.8000000000000007</v>
      </c>
      <c r="I1424" s="244"/>
      <c r="J1424" s="240"/>
      <c r="K1424" s="240"/>
      <c r="L1424" s="245"/>
      <c r="M1424" s="246"/>
      <c r="N1424" s="247"/>
      <c r="O1424" s="247"/>
      <c r="P1424" s="247"/>
      <c r="Q1424" s="247"/>
      <c r="R1424" s="247"/>
      <c r="S1424" s="247"/>
      <c r="T1424" s="24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49" t="s">
        <v>160</v>
      </c>
      <c r="AU1424" s="249" t="s">
        <v>83</v>
      </c>
      <c r="AV1424" s="13" t="s">
        <v>83</v>
      </c>
      <c r="AW1424" s="13" t="s">
        <v>30</v>
      </c>
      <c r="AX1424" s="13" t="s">
        <v>73</v>
      </c>
      <c r="AY1424" s="249" t="s">
        <v>151</v>
      </c>
    </row>
    <row r="1425" s="14" customFormat="1">
      <c r="A1425" s="14"/>
      <c r="B1425" s="250"/>
      <c r="C1425" s="251"/>
      <c r="D1425" s="234" t="s">
        <v>160</v>
      </c>
      <c r="E1425" s="252" t="s">
        <v>1</v>
      </c>
      <c r="F1425" s="253" t="s">
        <v>162</v>
      </c>
      <c r="G1425" s="251"/>
      <c r="H1425" s="254">
        <v>9.8000000000000007</v>
      </c>
      <c r="I1425" s="255"/>
      <c r="J1425" s="251"/>
      <c r="K1425" s="251"/>
      <c r="L1425" s="256"/>
      <c r="M1425" s="257"/>
      <c r="N1425" s="258"/>
      <c r="O1425" s="258"/>
      <c r="P1425" s="258"/>
      <c r="Q1425" s="258"/>
      <c r="R1425" s="258"/>
      <c r="S1425" s="258"/>
      <c r="T1425" s="259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60" t="s">
        <v>160</v>
      </c>
      <c r="AU1425" s="260" t="s">
        <v>83</v>
      </c>
      <c r="AV1425" s="14" t="s">
        <v>157</v>
      </c>
      <c r="AW1425" s="14" t="s">
        <v>30</v>
      </c>
      <c r="AX1425" s="14" t="s">
        <v>81</v>
      </c>
      <c r="AY1425" s="260" t="s">
        <v>151</v>
      </c>
    </row>
    <row r="1426" s="2" customFormat="1" ht="24.15" customHeight="1">
      <c r="A1426" s="38"/>
      <c r="B1426" s="39"/>
      <c r="C1426" s="220" t="s">
        <v>1891</v>
      </c>
      <c r="D1426" s="220" t="s">
        <v>153</v>
      </c>
      <c r="E1426" s="221" t="s">
        <v>1892</v>
      </c>
      <c r="F1426" s="222" t="s">
        <v>1893</v>
      </c>
      <c r="G1426" s="223" t="s">
        <v>184</v>
      </c>
      <c r="H1426" s="224">
        <v>27.199999999999999</v>
      </c>
      <c r="I1426" s="225"/>
      <c r="J1426" s="226">
        <f>ROUND(I1426*H1426,2)</f>
        <v>0</v>
      </c>
      <c r="K1426" s="227"/>
      <c r="L1426" s="44"/>
      <c r="M1426" s="228" t="s">
        <v>1</v>
      </c>
      <c r="N1426" s="229" t="s">
        <v>40</v>
      </c>
      <c r="O1426" s="92"/>
      <c r="P1426" s="230">
        <f>O1426*H1426</f>
        <v>0</v>
      </c>
      <c r="Q1426" s="230">
        <v>0</v>
      </c>
      <c r="R1426" s="230">
        <f>Q1426*H1426</f>
        <v>0</v>
      </c>
      <c r="S1426" s="230">
        <v>0.0066</v>
      </c>
      <c r="T1426" s="231">
        <f>S1426*H1426</f>
        <v>0.17951999999999999</v>
      </c>
      <c r="U1426" s="38"/>
      <c r="V1426" s="38"/>
      <c r="W1426" s="38"/>
      <c r="X1426" s="38"/>
      <c r="Y1426" s="38"/>
      <c r="Z1426" s="38"/>
      <c r="AA1426" s="38"/>
      <c r="AB1426" s="38"/>
      <c r="AC1426" s="38"/>
      <c r="AD1426" s="38"/>
      <c r="AE1426" s="38"/>
      <c r="AR1426" s="232" t="s">
        <v>250</v>
      </c>
      <c r="AT1426" s="232" t="s">
        <v>153</v>
      </c>
      <c r="AU1426" s="232" t="s">
        <v>83</v>
      </c>
      <c r="AY1426" s="17" t="s">
        <v>151</v>
      </c>
      <c r="BE1426" s="233">
        <f>IF(N1426="základní",J1426,0)</f>
        <v>0</v>
      </c>
      <c r="BF1426" s="233">
        <f>IF(N1426="snížená",J1426,0)</f>
        <v>0</v>
      </c>
      <c r="BG1426" s="233">
        <f>IF(N1426="zákl. přenesená",J1426,0)</f>
        <v>0</v>
      </c>
      <c r="BH1426" s="233">
        <f>IF(N1426="sníž. přenesená",J1426,0)</f>
        <v>0</v>
      </c>
      <c r="BI1426" s="233">
        <f>IF(N1426="nulová",J1426,0)</f>
        <v>0</v>
      </c>
      <c r="BJ1426" s="17" t="s">
        <v>157</v>
      </c>
      <c r="BK1426" s="233">
        <f>ROUND(I1426*H1426,2)</f>
        <v>0</v>
      </c>
      <c r="BL1426" s="17" t="s">
        <v>250</v>
      </c>
      <c r="BM1426" s="232" t="s">
        <v>1894</v>
      </c>
    </row>
    <row r="1427" s="2" customFormat="1">
      <c r="A1427" s="38"/>
      <c r="B1427" s="39"/>
      <c r="C1427" s="40"/>
      <c r="D1427" s="234" t="s">
        <v>159</v>
      </c>
      <c r="E1427" s="40"/>
      <c r="F1427" s="235" t="s">
        <v>1893</v>
      </c>
      <c r="G1427" s="40"/>
      <c r="H1427" s="40"/>
      <c r="I1427" s="236"/>
      <c r="J1427" s="40"/>
      <c r="K1427" s="40"/>
      <c r="L1427" s="44"/>
      <c r="M1427" s="237"/>
      <c r="N1427" s="238"/>
      <c r="O1427" s="92"/>
      <c r="P1427" s="92"/>
      <c r="Q1427" s="92"/>
      <c r="R1427" s="92"/>
      <c r="S1427" s="92"/>
      <c r="T1427" s="93"/>
      <c r="U1427" s="38"/>
      <c r="V1427" s="38"/>
      <c r="W1427" s="38"/>
      <c r="X1427" s="38"/>
      <c r="Y1427" s="38"/>
      <c r="Z1427" s="38"/>
      <c r="AA1427" s="38"/>
      <c r="AB1427" s="38"/>
      <c r="AC1427" s="38"/>
      <c r="AD1427" s="38"/>
      <c r="AE1427" s="38"/>
      <c r="AT1427" s="17" t="s">
        <v>159</v>
      </c>
      <c r="AU1427" s="17" t="s">
        <v>83</v>
      </c>
    </row>
    <row r="1428" s="15" customFormat="1">
      <c r="A1428" s="15"/>
      <c r="B1428" s="261"/>
      <c r="C1428" s="262"/>
      <c r="D1428" s="234" t="s">
        <v>160</v>
      </c>
      <c r="E1428" s="263" t="s">
        <v>1</v>
      </c>
      <c r="F1428" s="264" t="s">
        <v>1863</v>
      </c>
      <c r="G1428" s="262"/>
      <c r="H1428" s="263" t="s">
        <v>1</v>
      </c>
      <c r="I1428" s="265"/>
      <c r="J1428" s="262"/>
      <c r="K1428" s="262"/>
      <c r="L1428" s="266"/>
      <c r="M1428" s="267"/>
      <c r="N1428" s="268"/>
      <c r="O1428" s="268"/>
      <c r="P1428" s="268"/>
      <c r="Q1428" s="268"/>
      <c r="R1428" s="268"/>
      <c r="S1428" s="268"/>
      <c r="T1428" s="269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15"/>
      <c r="AT1428" s="270" t="s">
        <v>160</v>
      </c>
      <c r="AU1428" s="270" t="s">
        <v>83</v>
      </c>
      <c r="AV1428" s="15" t="s">
        <v>81</v>
      </c>
      <c r="AW1428" s="15" t="s">
        <v>30</v>
      </c>
      <c r="AX1428" s="15" t="s">
        <v>73</v>
      </c>
      <c r="AY1428" s="270" t="s">
        <v>151</v>
      </c>
    </row>
    <row r="1429" s="13" customFormat="1">
      <c r="A1429" s="13"/>
      <c r="B1429" s="239"/>
      <c r="C1429" s="240"/>
      <c r="D1429" s="234" t="s">
        <v>160</v>
      </c>
      <c r="E1429" s="241" t="s">
        <v>1</v>
      </c>
      <c r="F1429" s="242" t="s">
        <v>1895</v>
      </c>
      <c r="G1429" s="240"/>
      <c r="H1429" s="243">
        <v>27.199999999999999</v>
      </c>
      <c r="I1429" s="244"/>
      <c r="J1429" s="240"/>
      <c r="K1429" s="240"/>
      <c r="L1429" s="245"/>
      <c r="M1429" s="246"/>
      <c r="N1429" s="247"/>
      <c r="O1429" s="247"/>
      <c r="P1429" s="247"/>
      <c r="Q1429" s="247"/>
      <c r="R1429" s="247"/>
      <c r="S1429" s="247"/>
      <c r="T1429" s="24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49" t="s">
        <v>160</v>
      </c>
      <c r="AU1429" s="249" t="s">
        <v>83</v>
      </c>
      <c r="AV1429" s="13" t="s">
        <v>83</v>
      </c>
      <c r="AW1429" s="13" t="s">
        <v>30</v>
      </c>
      <c r="AX1429" s="13" t="s">
        <v>73</v>
      </c>
      <c r="AY1429" s="249" t="s">
        <v>151</v>
      </c>
    </row>
    <row r="1430" s="14" customFormat="1">
      <c r="A1430" s="14"/>
      <c r="B1430" s="250"/>
      <c r="C1430" s="251"/>
      <c r="D1430" s="234" t="s">
        <v>160</v>
      </c>
      <c r="E1430" s="252" t="s">
        <v>1</v>
      </c>
      <c r="F1430" s="253" t="s">
        <v>162</v>
      </c>
      <c r="G1430" s="251"/>
      <c r="H1430" s="254">
        <v>27.199999999999999</v>
      </c>
      <c r="I1430" s="255"/>
      <c r="J1430" s="251"/>
      <c r="K1430" s="251"/>
      <c r="L1430" s="256"/>
      <c r="M1430" s="257"/>
      <c r="N1430" s="258"/>
      <c r="O1430" s="258"/>
      <c r="P1430" s="258"/>
      <c r="Q1430" s="258"/>
      <c r="R1430" s="258"/>
      <c r="S1430" s="258"/>
      <c r="T1430" s="25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60" t="s">
        <v>160</v>
      </c>
      <c r="AU1430" s="260" t="s">
        <v>83</v>
      </c>
      <c r="AV1430" s="14" t="s">
        <v>157</v>
      </c>
      <c r="AW1430" s="14" t="s">
        <v>30</v>
      </c>
      <c r="AX1430" s="14" t="s">
        <v>81</v>
      </c>
      <c r="AY1430" s="260" t="s">
        <v>151</v>
      </c>
    </row>
    <row r="1431" s="2" customFormat="1" ht="24.15" customHeight="1">
      <c r="A1431" s="38"/>
      <c r="B1431" s="39"/>
      <c r="C1431" s="220" t="s">
        <v>1896</v>
      </c>
      <c r="D1431" s="220" t="s">
        <v>153</v>
      </c>
      <c r="E1431" s="221" t="s">
        <v>1897</v>
      </c>
      <c r="F1431" s="222" t="s">
        <v>1898</v>
      </c>
      <c r="G1431" s="223" t="s">
        <v>184</v>
      </c>
      <c r="H1431" s="224">
        <v>6.4000000000000004</v>
      </c>
      <c r="I1431" s="225"/>
      <c r="J1431" s="226">
        <f>ROUND(I1431*H1431,2)</f>
        <v>0</v>
      </c>
      <c r="K1431" s="227"/>
      <c r="L1431" s="44"/>
      <c r="M1431" s="228" t="s">
        <v>1</v>
      </c>
      <c r="N1431" s="229" t="s">
        <v>40</v>
      </c>
      <c r="O1431" s="92"/>
      <c r="P1431" s="230">
        <f>O1431*H1431</f>
        <v>0</v>
      </c>
      <c r="Q1431" s="230">
        <v>0</v>
      </c>
      <c r="R1431" s="230">
        <f>Q1431*H1431</f>
        <v>0</v>
      </c>
      <c r="S1431" s="230">
        <v>0.012319999999999999</v>
      </c>
      <c r="T1431" s="231">
        <f>S1431*H1431</f>
        <v>0.078848000000000001</v>
      </c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  <c r="AE1431" s="38"/>
      <c r="AR1431" s="232" t="s">
        <v>250</v>
      </c>
      <c r="AT1431" s="232" t="s">
        <v>153</v>
      </c>
      <c r="AU1431" s="232" t="s">
        <v>83</v>
      </c>
      <c r="AY1431" s="17" t="s">
        <v>151</v>
      </c>
      <c r="BE1431" s="233">
        <f>IF(N1431="základní",J1431,0)</f>
        <v>0</v>
      </c>
      <c r="BF1431" s="233">
        <f>IF(N1431="snížená",J1431,0)</f>
        <v>0</v>
      </c>
      <c r="BG1431" s="233">
        <f>IF(N1431="zákl. přenesená",J1431,0)</f>
        <v>0</v>
      </c>
      <c r="BH1431" s="233">
        <f>IF(N1431="sníž. přenesená",J1431,0)</f>
        <v>0</v>
      </c>
      <c r="BI1431" s="233">
        <f>IF(N1431="nulová",J1431,0)</f>
        <v>0</v>
      </c>
      <c r="BJ1431" s="17" t="s">
        <v>157</v>
      </c>
      <c r="BK1431" s="233">
        <f>ROUND(I1431*H1431,2)</f>
        <v>0</v>
      </c>
      <c r="BL1431" s="17" t="s">
        <v>250</v>
      </c>
      <c r="BM1431" s="232" t="s">
        <v>1899</v>
      </c>
    </row>
    <row r="1432" s="2" customFormat="1">
      <c r="A1432" s="38"/>
      <c r="B1432" s="39"/>
      <c r="C1432" s="40"/>
      <c r="D1432" s="234" t="s">
        <v>159</v>
      </c>
      <c r="E1432" s="40"/>
      <c r="F1432" s="235" t="s">
        <v>1898</v>
      </c>
      <c r="G1432" s="40"/>
      <c r="H1432" s="40"/>
      <c r="I1432" s="236"/>
      <c r="J1432" s="40"/>
      <c r="K1432" s="40"/>
      <c r="L1432" s="44"/>
      <c r="M1432" s="237"/>
      <c r="N1432" s="238"/>
      <c r="O1432" s="92"/>
      <c r="P1432" s="92"/>
      <c r="Q1432" s="92"/>
      <c r="R1432" s="92"/>
      <c r="S1432" s="92"/>
      <c r="T1432" s="93"/>
      <c r="U1432" s="38"/>
      <c r="V1432" s="38"/>
      <c r="W1432" s="38"/>
      <c r="X1432" s="38"/>
      <c r="Y1432" s="38"/>
      <c r="Z1432" s="38"/>
      <c r="AA1432" s="38"/>
      <c r="AB1432" s="38"/>
      <c r="AC1432" s="38"/>
      <c r="AD1432" s="38"/>
      <c r="AE1432" s="38"/>
      <c r="AT1432" s="17" t="s">
        <v>159</v>
      </c>
      <c r="AU1432" s="17" t="s">
        <v>83</v>
      </c>
    </row>
    <row r="1433" s="15" customFormat="1">
      <c r="A1433" s="15"/>
      <c r="B1433" s="261"/>
      <c r="C1433" s="262"/>
      <c r="D1433" s="234" t="s">
        <v>160</v>
      </c>
      <c r="E1433" s="263" t="s">
        <v>1</v>
      </c>
      <c r="F1433" s="264" t="s">
        <v>1866</v>
      </c>
      <c r="G1433" s="262"/>
      <c r="H1433" s="263" t="s">
        <v>1</v>
      </c>
      <c r="I1433" s="265"/>
      <c r="J1433" s="262"/>
      <c r="K1433" s="262"/>
      <c r="L1433" s="266"/>
      <c r="M1433" s="267"/>
      <c r="N1433" s="268"/>
      <c r="O1433" s="268"/>
      <c r="P1433" s="268"/>
      <c r="Q1433" s="268"/>
      <c r="R1433" s="268"/>
      <c r="S1433" s="268"/>
      <c r="T1433" s="269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15"/>
      <c r="AT1433" s="270" t="s">
        <v>160</v>
      </c>
      <c r="AU1433" s="270" t="s">
        <v>83</v>
      </c>
      <c r="AV1433" s="15" t="s">
        <v>81</v>
      </c>
      <c r="AW1433" s="15" t="s">
        <v>30</v>
      </c>
      <c r="AX1433" s="15" t="s">
        <v>73</v>
      </c>
      <c r="AY1433" s="270" t="s">
        <v>151</v>
      </c>
    </row>
    <row r="1434" s="13" customFormat="1">
      <c r="A1434" s="13"/>
      <c r="B1434" s="239"/>
      <c r="C1434" s="240"/>
      <c r="D1434" s="234" t="s">
        <v>160</v>
      </c>
      <c r="E1434" s="241" t="s">
        <v>1</v>
      </c>
      <c r="F1434" s="242" t="s">
        <v>1900</v>
      </c>
      <c r="G1434" s="240"/>
      <c r="H1434" s="243">
        <v>2.2000000000000002</v>
      </c>
      <c r="I1434" s="244"/>
      <c r="J1434" s="240"/>
      <c r="K1434" s="240"/>
      <c r="L1434" s="245"/>
      <c r="M1434" s="246"/>
      <c r="N1434" s="247"/>
      <c r="O1434" s="247"/>
      <c r="P1434" s="247"/>
      <c r="Q1434" s="247"/>
      <c r="R1434" s="247"/>
      <c r="S1434" s="247"/>
      <c r="T1434" s="24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49" t="s">
        <v>160</v>
      </c>
      <c r="AU1434" s="249" t="s">
        <v>83</v>
      </c>
      <c r="AV1434" s="13" t="s">
        <v>83</v>
      </c>
      <c r="AW1434" s="13" t="s">
        <v>30</v>
      </c>
      <c r="AX1434" s="13" t="s">
        <v>73</v>
      </c>
      <c r="AY1434" s="249" t="s">
        <v>151</v>
      </c>
    </row>
    <row r="1435" s="15" customFormat="1">
      <c r="A1435" s="15"/>
      <c r="B1435" s="261"/>
      <c r="C1435" s="262"/>
      <c r="D1435" s="234" t="s">
        <v>160</v>
      </c>
      <c r="E1435" s="263" t="s">
        <v>1</v>
      </c>
      <c r="F1435" s="264" t="s">
        <v>1868</v>
      </c>
      <c r="G1435" s="262"/>
      <c r="H1435" s="263" t="s">
        <v>1</v>
      </c>
      <c r="I1435" s="265"/>
      <c r="J1435" s="262"/>
      <c r="K1435" s="262"/>
      <c r="L1435" s="266"/>
      <c r="M1435" s="267"/>
      <c r="N1435" s="268"/>
      <c r="O1435" s="268"/>
      <c r="P1435" s="268"/>
      <c r="Q1435" s="268"/>
      <c r="R1435" s="268"/>
      <c r="S1435" s="268"/>
      <c r="T1435" s="269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270" t="s">
        <v>160</v>
      </c>
      <c r="AU1435" s="270" t="s">
        <v>83</v>
      </c>
      <c r="AV1435" s="15" t="s">
        <v>81</v>
      </c>
      <c r="AW1435" s="15" t="s">
        <v>30</v>
      </c>
      <c r="AX1435" s="15" t="s">
        <v>73</v>
      </c>
      <c r="AY1435" s="270" t="s">
        <v>151</v>
      </c>
    </row>
    <row r="1436" s="13" customFormat="1">
      <c r="A1436" s="13"/>
      <c r="B1436" s="239"/>
      <c r="C1436" s="240"/>
      <c r="D1436" s="234" t="s">
        <v>160</v>
      </c>
      <c r="E1436" s="241" t="s">
        <v>1</v>
      </c>
      <c r="F1436" s="242" t="s">
        <v>1901</v>
      </c>
      <c r="G1436" s="240"/>
      <c r="H1436" s="243">
        <v>4.2000000000000002</v>
      </c>
      <c r="I1436" s="244"/>
      <c r="J1436" s="240"/>
      <c r="K1436" s="240"/>
      <c r="L1436" s="245"/>
      <c r="M1436" s="246"/>
      <c r="N1436" s="247"/>
      <c r="O1436" s="247"/>
      <c r="P1436" s="247"/>
      <c r="Q1436" s="247"/>
      <c r="R1436" s="247"/>
      <c r="S1436" s="247"/>
      <c r="T1436" s="248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49" t="s">
        <v>160</v>
      </c>
      <c r="AU1436" s="249" t="s">
        <v>83</v>
      </c>
      <c r="AV1436" s="13" t="s">
        <v>83</v>
      </c>
      <c r="AW1436" s="13" t="s">
        <v>30</v>
      </c>
      <c r="AX1436" s="13" t="s">
        <v>73</v>
      </c>
      <c r="AY1436" s="249" t="s">
        <v>151</v>
      </c>
    </row>
    <row r="1437" s="14" customFormat="1">
      <c r="A1437" s="14"/>
      <c r="B1437" s="250"/>
      <c r="C1437" s="251"/>
      <c r="D1437" s="234" t="s">
        <v>160</v>
      </c>
      <c r="E1437" s="252" t="s">
        <v>1</v>
      </c>
      <c r="F1437" s="253" t="s">
        <v>162</v>
      </c>
      <c r="G1437" s="251"/>
      <c r="H1437" s="254">
        <v>6.4000000000000004</v>
      </c>
      <c r="I1437" s="255"/>
      <c r="J1437" s="251"/>
      <c r="K1437" s="251"/>
      <c r="L1437" s="256"/>
      <c r="M1437" s="257"/>
      <c r="N1437" s="258"/>
      <c r="O1437" s="258"/>
      <c r="P1437" s="258"/>
      <c r="Q1437" s="258"/>
      <c r="R1437" s="258"/>
      <c r="S1437" s="258"/>
      <c r="T1437" s="259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60" t="s">
        <v>160</v>
      </c>
      <c r="AU1437" s="260" t="s">
        <v>83</v>
      </c>
      <c r="AV1437" s="14" t="s">
        <v>157</v>
      </c>
      <c r="AW1437" s="14" t="s">
        <v>30</v>
      </c>
      <c r="AX1437" s="14" t="s">
        <v>81</v>
      </c>
      <c r="AY1437" s="260" t="s">
        <v>151</v>
      </c>
    </row>
    <row r="1438" s="2" customFormat="1" ht="24.15" customHeight="1">
      <c r="A1438" s="38"/>
      <c r="B1438" s="39"/>
      <c r="C1438" s="220" t="s">
        <v>1902</v>
      </c>
      <c r="D1438" s="220" t="s">
        <v>153</v>
      </c>
      <c r="E1438" s="221" t="s">
        <v>1903</v>
      </c>
      <c r="F1438" s="222" t="s">
        <v>1904</v>
      </c>
      <c r="G1438" s="223" t="s">
        <v>184</v>
      </c>
      <c r="H1438" s="224">
        <v>42.799999999999997</v>
      </c>
      <c r="I1438" s="225"/>
      <c r="J1438" s="226">
        <f>ROUND(I1438*H1438,2)</f>
        <v>0</v>
      </c>
      <c r="K1438" s="227"/>
      <c r="L1438" s="44"/>
      <c r="M1438" s="228" t="s">
        <v>1</v>
      </c>
      <c r="N1438" s="229" t="s">
        <v>40</v>
      </c>
      <c r="O1438" s="92"/>
      <c r="P1438" s="230">
        <f>O1438*H1438</f>
        <v>0</v>
      </c>
      <c r="Q1438" s="230">
        <v>0</v>
      </c>
      <c r="R1438" s="230">
        <f>Q1438*H1438</f>
        <v>0</v>
      </c>
      <c r="S1438" s="230">
        <v>0.012319999999999999</v>
      </c>
      <c r="T1438" s="231">
        <f>S1438*H1438</f>
        <v>0.52729599999999999</v>
      </c>
      <c r="U1438" s="38"/>
      <c r="V1438" s="38"/>
      <c r="W1438" s="38"/>
      <c r="X1438" s="38"/>
      <c r="Y1438" s="38"/>
      <c r="Z1438" s="38"/>
      <c r="AA1438" s="38"/>
      <c r="AB1438" s="38"/>
      <c r="AC1438" s="38"/>
      <c r="AD1438" s="38"/>
      <c r="AE1438" s="38"/>
      <c r="AR1438" s="232" t="s">
        <v>250</v>
      </c>
      <c r="AT1438" s="232" t="s">
        <v>153</v>
      </c>
      <c r="AU1438" s="232" t="s">
        <v>83</v>
      </c>
      <c r="AY1438" s="17" t="s">
        <v>151</v>
      </c>
      <c r="BE1438" s="233">
        <f>IF(N1438="základní",J1438,0)</f>
        <v>0</v>
      </c>
      <c r="BF1438" s="233">
        <f>IF(N1438="snížená",J1438,0)</f>
        <v>0</v>
      </c>
      <c r="BG1438" s="233">
        <f>IF(N1438="zákl. přenesená",J1438,0)</f>
        <v>0</v>
      </c>
      <c r="BH1438" s="233">
        <f>IF(N1438="sníž. přenesená",J1438,0)</f>
        <v>0</v>
      </c>
      <c r="BI1438" s="233">
        <f>IF(N1438="nulová",J1438,0)</f>
        <v>0</v>
      </c>
      <c r="BJ1438" s="17" t="s">
        <v>157</v>
      </c>
      <c r="BK1438" s="233">
        <f>ROUND(I1438*H1438,2)</f>
        <v>0</v>
      </c>
      <c r="BL1438" s="17" t="s">
        <v>250</v>
      </c>
      <c r="BM1438" s="232" t="s">
        <v>1905</v>
      </c>
    </row>
    <row r="1439" s="2" customFormat="1">
      <c r="A1439" s="38"/>
      <c r="B1439" s="39"/>
      <c r="C1439" s="40"/>
      <c r="D1439" s="234" t="s">
        <v>159</v>
      </c>
      <c r="E1439" s="40"/>
      <c r="F1439" s="235" t="s">
        <v>1904</v>
      </c>
      <c r="G1439" s="40"/>
      <c r="H1439" s="40"/>
      <c r="I1439" s="236"/>
      <c r="J1439" s="40"/>
      <c r="K1439" s="40"/>
      <c r="L1439" s="44"/>
      <c r="M1439" s="237"/>
      <c r="N1439" s="238"/>
      <c r="O1439" s="92"/>
      <c r="P1439" s="92"/>
      <c r="Q1439" s="92"/>
      <c r="R1439" s="92"/>
      <c r="S1439" s="92"/>
      <c r="T1439" s="93"/>
      <c r="U1439" s="38"/>
      <c r="V1439" s="38"/>
      <c r="W1439" s="38"/>
      <c r="X1439" s="38"/>
      <c r="Y1439" s="38"/>
      <c r="Z1439" s="38"/>
      <c r="AA1439" s="38"/>
      <c r="AB1439" s="38"/>
      <c r="AC1439" s="38"/>
      <c r="AD1439" s="38"/>
      <c r="AE1439" s="38"/>
      <c r="AT1439" s="17" t="s">
        <v>159</v>
      </c>
      <c r="AU1439" s="17" t="s">
        <v>83</v>
      </c>
    </row>
    <row r="1440" s="15" customFormat="1">
      <c r="A1440" s="15"/>
      <c r="B1440" s="261"/>
      <c r="C1440" s="262"/>
      <c r="D1440" s="234" t="s">
        <v>160</v>
      </c>
      <c r="E1440" s="263" t="s">
        <v>1</v>
      </c>
      <c r="F1440" s="264" t="s">
        <v>1866</v>
      </c>
      <c r="G1440" s="262"/>
      <c r="H1440" s="263" t="s">
        <v>1</v>
      </c>
      <c r="I1440" s="265"/>
      <c r="J1440" s="262"/>
      <c r="K1440" s="262"/>
      <c r="L1440" s="266"/>
      <c r="M1440" s="267"/>
      <c r="N1440" s="268"/>
      <c r="O1440" s="268"/>
      <c r="P1440" s="268"/>
      <c r="Q1440" s="268"/>
      <c r="R1440" s="268"/>
      <c r="S1440" s="268"/>
      <c r="T1440" s="269"/>
      <c r="U1440" s="15"/>
      <c r="V1440" s="15"/>
      <c r="W1440" s="15"/>
      <c r="X1440" s="15"/>
      <c r="Y1440" s="15"/>
      <c r="Z1440" s="15"/>
      <c r="AA1440" s="15"/>
      <c r="AB1440" s="15"/>
      <c r="AC1440" s="15"/>
      <c r="AD1440" s="15"/>
      <c r="AE1440" s="15"/>
      <c r="AT1440" s="270" t="s">
        <v>160</v>
      </c>
      <c r="AU1440" s="270" t="s">
        <v>83</v>
      </c>
      <c r="AV1440" s="15" t="s">
        <v>81</v>
      </c>
      <c r="AW1440" s="15" t="s">
        <v>30</v>
      </c>
      <c r="AX1440" s="15" t="s">
        <v>73</v>
      </c>
      <c r="AY1440" s="270" t="s">
        <v>151</v>
      </c>
    </row>
    <row r="1441" s="13" customFormat="1">
      <c r="A1441" s="13"/>
      <c r="B1441" s="239"/>
      <c r="C1441" s="240"/>
      <c r="D1441" s="234" t="s">
        <v>160</v>
      </c>
      <c r="E1441" s="241" t="s">
        <v>1</v>
      </c>
      <c r="F1441" s="242" t="s">
        <v>1906</v>
      </c>
      <c r="G1441" s="240"/>
      <c r="H1441" s="243">
        <v>42.799999999999997</v>
      </c>
      <c r="I1441" s="244"/>
      <c r="J1441" s="240"/>
      <c r="K1441" s="240"/>
      <c r="L1441" s="245"/>
      <c r="M1441" s="246"/>
      <c r="N1441" s="247"/>
      <c r="O1441" s="247"/>
      <c r="P1441" s="247"/>
      <c r="Q1441" s="247"/>
      <c r="R1441" s="247"/>
      <c r="S1441" s="247"/>
      <c r="T1441" s="24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49" t="s">
        <v>160</v>
      </c>
      <c r="AU1441" s="249" t="s">
        <v>83</v>
      </c>
      <c r="AV1441" s="13" t="s">
        <v>83</v>
      </c>
      <c r="AW1441" s="13" t="s">
        <v>30</v>
      </c>
      <c r="AX1441" s="13" t="s">
        <v>73</v>
      </c>
      <c r="AY1441" s="249" t="s">
        <v>151</v>
      </c>
    </row>
    <row r="1442" s="14" customFormat="1">
      <c r="A1442" s="14"/>
      <c r="B1442" s="250"/>
      <c r="C1442" s="251"/>
      <c r="D1442" s="234" t="s">
        <v>160</v>
      </c>
      <c r="E1442" s="252" t="s">
        <v>1</v>
      </c>
      <c r="F1442" s="253" t="s">
        <v>162</v>
      </c>
      <c r="G1442" s="251"/>
      <c r="H1442" s="254">
        <v>42.799999999999997</v>
      </c>
      <c r="I1442" s="255"/>
      <c r="J1442" s="251"/>
      <c r="K1442" s="251"/>
      <c r="L1442" s="256"/>
      <c r="M1442" s="257"/>
      <c r="N1442" s="258"/>
      <c r="O1442" s="258"/>
      <c r="P1442" s="258"/>
      <c r="Q1442" s="258"/>
      <c r="R1442" s="258"/>
      <c r="S1442" s="258"/>
      <c r="T1442" s="259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60" t="s">
        <v>160</v>
      </c>
      <c r="AU1442" s="260" t="s">
        <v>83</v>
      </c>
      <c r="AV1442" s="14" t="s">
        <v>157</v>
      </c>
      <c r="AW1442" s="14" t="s">
        <v>30</v>
      </c>
      <c r="AX1442" s="14" t="s">
        <v>81</v>
      </c>
      <c r="AY1442" s="260" t="s">
        <v>151</v>
      </c>
    </row>
    <row r="1443" s="2" customFormat="1" ht="24.15" customHeight="1">
      <c r="A1443" s="38"/>
      <c r="B1443" s="39"/>
      <c r="C1443" s="220" t="s">
        <v>1907</v>
      </c>
      <c r="D1443" s="220" t="s">
        <v>153</v>
      </c>
      <c r="E1443" s="221" t="s">
        <v>1908</v>
      </c>
      <c r="F1443" s="222" t="s">
        <v>1909</v>
      </c>
      <c r="G1443" s="223" t="s">
        <v>184</v>
      </c>
      <c r="H1443" s="224">
        <v>72.799999999999997</v>
      </c>
      <c r="I1443" s="225"/>
      <c r="J1443" s="226">
        <f>ROUND(I1443*H1443,2)</f>
        <v>0</v>
      </c>
      <c r="K1443" s="227"/>
      <c r="L1443" s="44"/>
      <c r="M1443" s="228" t="s">
        <v>1</v>
      </c>
      <c r="N1443" s="229" t="s">
        <v>40</v>
      </c>
      <c r="O1443" s="92"/>
      <c r="P1443" s="230">
        <f>O1443*H1443</f>
        <v>0</v>
      </c>
      <c r="Q1443" s="230">
        <v>0</v>
      </c>
      <c r="R1443" s="230">
        <f>Q1443*H1443</f>
        <v>0</v>
      </c>
      <c r="S1443" s="230">
        <v>0.012319999999999999</v>
      </c>
      <c r="T1443" s="231">
        <f>S1443*H1443</f>
        <v>0.89689599999999992</v>
      </c>
      <c r="U1443" s="38"/>
      <c r="V1443" s="38"/>
      <c r="W1443" s="38"/>
      <c r="X1443" s="38"/>
      <c r="Y1443" s="38"/>
      <c r="Z1443" s="38"/>
      <c r="AA1443" s="38"/>
      <c r="AB1443" s="38"/>
      <c r="AC1443" s="38"/>
      <c r="AD1443" s="38"/>
      <c r="AE1443" s="38"/>
      <c r="AR1443" s="232" t="s">
        <v>250</v>
      </c>
      <c r="AT1443" s="232" t="s">
        <v>153</v>
      </c>
      <c r="AU1443" s="232" t="s">
        <v>83</v>
      </c>
      <c r="AY1443" s="17" t="s">
        <v>151</v>
      </c>
      <c r="BE1443" s="233">
        <f>IF(N1443="základní",J1443,0)</f>
        <v>0</v>
      </c>
      <c r="BF1443" s="233">
        <f>IF(N1443="snížená",J1443,0)</f>
        <v>0</v>
      </c>
      <c r="BG1443" s="233">
        <f>IF(N1443="zákl. přenesená",J1443,0)</f>
        <v>0</v>
      </c>
      <c r="BH1443" s="233">
        <f>IF(N1443="sníž. přenesená",J1443,0)</f>
        <v>0</v>
      </c>
      <c r="BI1443" s="233">
        <f>IF(N1443="nulová",J1443,0)</f>
        <v>0</v>
      </c>
      <c r="BJ1443" s="17" t="s">
        <v>157</v>
      </c>
      <c r="BK1443" s="233">
        <f>ROUND(I1443*H1443,2)</f>
        <v>0</v>
      </c>
      <c r="BL1443" s="17" t="s">
        <v>250</v>
      </c>
      <c r="BM1443" s="232" t="s">
        <v>1910</v>
      </c>
    </row>
    <row r="1444" s="2" customFormat="1">
      <c r="A1444" s="38"/>
      <c r="B1444" s="39"/>
      <c r="C1444" s="40"/>
      <c r="D1444" s="234" t="s">
        <v>159</v>
      </c>
      <c r="E1444" s="40"/>
      <c r="F1444" s="235" t="s">
        <v>1909</v>
      </c>
      <c r="G1444" s="40"/>
      <c r="H1444" s="40"/>
      <c r="I1444" s="236"/>
      <c r="J1444" s="40"/>
      <c r="K1444" s="40"/>
      <c r="L1444" s="44"/>
      <c r="M1444" s="237"/>
      <c r="N1444" s="238"/>
      <c r="O1444" s="92"/>
      <c r="P1444" s="92"/>
      <c r="Q1444" s="92"/>
      <c r="R1444" s="92"/>
      <c r="S1444" s="92"/>
      <c r="T1444" s="93"/>
      <c r="U1444" s="38"/>
      <c r="V1444" s="38"/>
      <c r="W1444" s="38"/>
      <c r="X1444" s="38"/>
      <c r="Y1444" s="38"/>
      <c r="Z1444" s="38"/>
      <c r="AA1444" s="38"/>
      <c r="AB1444" s="38"/>
      <c r="AC1444" s="38"/>
      <c r="AD1444" s="38"/>
      <c r="AE1444" s="38"/>
      <c r="AT1444" s="17" t="s">
        <v>159</v>
      </c>
      <c r="AU1444" s="17" t="s">
        <v>83</v>
      </c>
    </row>
    <row r="1445" s="15" customFormat="1">
      <c r="A1445" s="15"/>
      <c r="B1445" s="261"/>
      <c r="C1445" s="262"/>
      <c r="D1445" s="234" t="s">
        <v>160</v>
      </c>
      <c r="E1445" s="263" t="s">
        <v>1</v>
      </c>
      <c r="F1445" s="264" t="s">
        <v>1866</v>
      </c>
      <c r="G1445" s="262"/>
      <c r="H1445" s="263" t="s">
        <v>1</v>
      </c>
      <c r="I1445" s="265"/>
      <c r="J1445" s="262"/>
      <c r="K1445" s="262"/>
      <c r="L1445" s="266"/>
      <c r="M1445" s="267"/>
      <c r="N1445" s="268"/>
      <c r="O1445" s="268"/>
      <c r="P1445" s="268"/>
      <c r="Q1445" s="268"/>
      <c r="R1445" s="268"/>
      <c r="S1445" s="268"/>
      <c r="T1445" s="269"/>
      <c r="U1445" s="15"/>
      <c r="V1445" s="15"/>
      <c r="W1445" s="15"/>
      <c r="X1445" s="15"/>
      <c r="Y1445" s="15"/>
      <c r="Z1445" s="15"/>
      <c r="AA1445" s="15"/>
      <c r="AB1445" s="15"/>
      <c r="AC1445" s="15"/>
      <c r="AD1445" s="15"/>
      <c r="AE1445" s="15"/>
      <c r="AT1445" s="270" t="s">
        <v>160</v>
      </c>
      <c r="AU1445" s="270" t="s">
        <v>83</v>
      </c>
      <c r="AV1445" s="15" t="s">
        <v>81</v>
      </c>
      <c r="AW1445" s="15" t="s">
        <v>30</v>
      </c>
      <c r="AX1445" s="15" t="s">
        <v>73</v>
      </c>
      <c r="AY1445" s="270" t="s">
        <v>151</v>
      </c>
    </row>
    <row r="1446" s="13" customFormat="1">
      <c r="A1446" s="13"/>
      <c r="B1446" s="239"/>
      <c r="C1446" s="240"/>
      <c r="D1446" s="234" t="s">
        <v>160</v>
      </c>
      <c r="E1446" s="241" t="s">
        <v>1</v>
      </c>
      <c r="F1446" s="242" t="s">
        <v>1911</v>
      </c>
      <c r="G1446" s="240"/>
      <c r="H1446" s="243">
        <v>72.799999999999997</v>
      </c>
      <c r="I1446" s="244"/>
      <c r="J1446" s="240"/>
      <c r="K1446" s="240"/>
      <c r="L1446" s="245"/>
      <c r="M1446" s="246"/>
      <c r="N1446" s="247"/>
      <c r="O1446" s="247"/>
      <c r="P1446" s="247"/>
      <c r="Q1446" s="247"/>
      <c r="R1446" s="247"/>
      <c r="S1446" s="247"/>
      <c r="T1446" s="24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49" t="s">
        <v>160</v>
      </c>
      <c r="AU1446" s="249" t="s">
        <v>83</v>
      </c>
      <c r="AV1446" s="13" t="s">
        <v>83</v>
      </c>
      <c r="AW1446" s="13" t="s">
        <v>30</v>
      </c>
      <c r="AX1446" s="13" t="s">
        <v>73</v>
      </c>
      <c r="AY1446" s="249" t="s">
        <v>151</v>
      </c>
    </row>
    <row r="1447" s="14" customFormat="1">
      <c r="A1447" s="14"/>
      <c r="B1447" s="250"/>
      <c r="C1447" s="251"/>
      <c r="D1447" s="234" t="s">
        <v>160</v>
      </c>
      <c r="E1447" s="252" t="s">
        <v>1</v>
      </c>
      <c r="F1447" s="253" t="s">
        <v>162</v>
      </c>
      <c r="G1447" s="251"/>
      <c r="H1447" s="254">
        <v>72.799999999999997</v>
      </c>
      <c r="I1447" s="255"/>
      <c r="J1447" s="251"/>
      <c r="K1447" s="251"/>
      <c r="L1447" s="256"/>
      <c r="M1447" s="257"/>
      <c r="N1447" s="258"/>
      <c r="O1447" s="258"/>
      <c r="P1447" s="258"/>
      <c r="Q1447" s="258"/>
      <c r="R1447" s="258"/>
      <c r="S1447" s="258"/>
      <c r="T1447" s="25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60" t="s">
        <v>160</v>
      </c>
      <c r="AU1447" s="260" t="s">
        <v>83</v>
      </c>
      <c r="AV1447" s="14" t="s">
        <v>157</v>
      </c>
      <c r="AW1447" s="14" t="s">
        <v>30</v>
      </c>
      <c r="AX1447" s="14" t="s">
        <v>81</v>
      </c>
      <c r="AY1447" s="260" t="s">
        <v>151</v>
      </c>
    </row>
    <row r="1448" s="2" customFormat="1" ht="24.15" customHeight="1">
      <c r="A1448" s="38"/>
      <c r="B1448" s="39"/>
      <c r="C1448" s="220" t="s">
        <v>1912</v>
      </c>
      <c r="D1448" s="220" t="s">
        <v>153</v>
      </c>
      <c r="E1448" s="221" t="s">
        <v>1913</v>
      </c>
      <c r="F1448" s="222" t="s">
        <v>1914</v>
      </c>
      <c r="G1448" s="223" t="s">
        <v>184</v>
      </c>
      <c r="H1448" s="224">
        <v>9.5999999999999996</v>
      </c>
      <c r="I1448" s="225"/>
      <c r="J1448" s="226">
        <f>ROUND(I1448*H1448,2)</f>
        <v>0</v>
      </c>
      <c r="K1448" s="227"/>
      <c r="L1448" s="44"/>
      <c r="M1448" s="228" t="s">
        <v>1</v>
      </c>
      <c r="N1448" s="229" t="s">
        <v>40</v>
      </c>
      <c r="O1448" s="92"/>
      <c r="P1448" s="230">
        <f>O1448*H1448</f>
        <v>0</v>
      </c>
      <c r="Q1448" s="230">
        <v>0</v>
      </c>
      <c r="R1448" s="230">
        <f>Q1448*H1448</f>
        <v>0</v>
      </c>
      <c r="S1448" s="230">
        <v>0</v>
      </c>
      <c r="T1448" s="231">
        <f>S1448*H1448</f>
        <v>0</v>
      </c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  <c r="AE1448" s="38"/>
      <c r="AR1448" s="232" t="s">
        <v>250</v>
      </c>
      <c r="AT1448" s="232" t="s">
        <v>153</v>
      </c>
      <c r="AU1448" s="232" t="s">
        <v>83</v>
      </c>
      <c r="AY1448" s="17" t="s">
        <v>151</v>
      </c>
      <c r="BE1448" s="233">
        <f>IF(N1448="základní",J1448,0)</f>
        <v>0</v>
      </c>
      <c r="BF1448" s="233">
        <f>IF(N1448="snížená",J1448,0)</f>
        <v>0</v>
      </c>
      <c r="BG1448" s="233">
        <f>IF(N1448="zákl. přenesená",J1448,0)</f>
        <v>0</v>
      </c>
      <c r="BH1448" s="233">
        <f>IF(N1448="sníž. přenesená",J1448,0)</f>
        <v>0</v>
      </c>
      <c r="BI1448" s="233">
        <f>IF(N1448="nulová",J1448,0)</f>
        <v>0</v>
      </c>
      <c r="BJ1448" s="17" t="s">
        <v>157</v>
      </c>
      <c r="BK1448" s="233">
        <f>ROUND(I1448*H1448,2)</f>
        <v>0</v>
      </c>
      <c r="BL1448" s="17" t="s">
        <v>250</v>
      </c>
      <c r="BM1448" s="232" t="s">
        <v>1915</v>
      </c>
    </row>
    <row r="1449" s="2" customFormat="1">
      <c r="A1449" s="38"/>
      <c r="B1449" s="39"/>
      <c r="C1449" s="40"/>
      <c r="D1449" s="234" t="s">
        <v>159</v>
      </c>
      <c r="E1449" s="40"/>
      <c r="F1449" s="235" t="s">
        <v>1914</v>
      </c>
      <c r="G1449" s="40"/>
      <c r="H1449" s="40"/>
      <c r="I1449" s="236"/>
      <c r="J1449" s="40"/>
      <c r="K1449" s="40"/>
      <c r="L1449" s="44"/>
      <c r="M1449" s="237"/>
      <c r="N1449" s="238"/>
      <c r="O1449" s="92"/>
      <c r="P1449" s="92"/>
      <c r="Q1449" s="92"/>
      <c r="R1449" s="92"/>
      <c r="S1449" s="92"/>
      <c r="T1449" s="93"/>
      <c r="U1449" s="38"/>
      <c r="V1449" s="38"/>
      <c r="W1449" s="38"/>
      <c r="X1449" s="38"/>
      <c r="Y1449" s="38"/>
      <c r="Z1449" s="38"/>
      <c r="AA1449" s="38"/>
      <c r="AB1449" s="38"/>
      <c r="AC1449" s="38"/>
      <c r="AD1449" s="38"/>
      <c r="AE1449" s="38"/>
      <c r="AT1449" s="17" t="s">
        <v>159</v>
      </c>
      <c r="AU1449" s="17" t="s">
        <v>83</v>
      </c>
    </row>
    <row r="1450" s="15" customFormat="1">
      <c r="A1450" s="15"/>
      <c r="B1450" s="261"/>
      <c r="C1450" s="262"/>
      <c r="D1450" s="234" t="s">
        <v>160</v>
      </c>
      <c r="E1450" s="263" t="s">
        <v>1</v>
      </c>
      <c r="F1450" s="264" t="s">
        <v>1863</v>
      </c>
      <c r="G1450" s="262"/>
      <c r="H1450" s="263" t="s">
        <v>1</v>
      </c>
      <c r="I1450" s="265"/>
      <c r="J1450" s="262"/>
      <c r="K1450" s="262"/>
      <c r="L1450" s="266"/>
      <c r="M1450" s="267"/>
      <c r="N1450" s="268"/>
      <c r="O1450" s="268"/>
      <c r="P1450" s="268"/>
      <c r="Q1450" s="268"/>
      <c r="R1450" s="268"/>
      <c r="S1450" s="268"/>
      <c r="T1450" s="269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70" t="s">
        <v>160</v>
      </c>
      <c r="AU1450" s="270" t="s">
        <v>83</v>
      </c>
      <c r="AV1450" s="15" t="s">
        <v>81</v>
      </c>
      <c r="AW1450" s="15" t="s">
        <v>30</v>
      </c>
      <c r="AX1450" s="15" t="s">
        <v>73</v>
      </c>
      <c r="AY1450" s="270" t="s">
        <v>151</v>
      </c>
    </row>
    <row r="1451" s="13" customFormat="1">
      <c r="A1451" s="13"/>
      <c r="B1451" s="239"/>
      <c r="C1451" s="240"/>
      <c r="D1451" s="234" t="s">
        <v>160</v>
      </c>
      <c r="E1451" s="241" t="s">
        <v>1</v>
      </c>
      <c r="F1451" s="242" t="s">
        <v>1916</v>
      </c>
      <c r="G1451" s="240"/>
      <c r="H1451" s="243">
        <v>9.5999999999999996</v>
      </c>
      <c r="I1451" s="244"/>
      <c r="J1451" s="240"/>
      <c r="K1451" s="240"/>
      <c r="L1451" s="245"/>
      <c r="M1451" s="246"/>
      <c r="N1451" s="247"/>
      <c r="O1451" s="247"/>
      <c r="P1451" s="247"/>
      <c r="Q1451" s="247"/>
      <c r="R1451" s="247"/>
      <c r="S1451" s="247"/>
      <c r="T1451" s="248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49" t="s">
        <v>160</v>
      </c>
      <c r="AU1451" s="249" t="s">
        <v>83</v>
      </c>
      <c r="AV1451" s="13" t="s">
        <v>83</v>
      </c>
      <c r="AW1451" s="13" t="s">
        <v>30</v>
      </c>
      <c r="AX1451" s="13" t="s">
        <v>73</v>
      </c>
      <c r="AY1451" s="249" t="s">
        <v>151</v>
      </c>
    </row>
    <row r="1452" s="14" customFormat="1">
      <c r="A1452" s="14"/>
      <c r="B1452" s="250"/>
      <c r="C1452" s="251"/>
      <c r="D1452" s="234" t="s">
        <v>160</v>
      </c>
      <c r="E1452" s="252" t="s">
        <v>1</v>
      </c>
      <c r="F1452" s="253" t="s">
        <v>162</v>
      </c>
      <c r="G1452" s="251"/>
      <c r="H1452" s="254">
        <v>9.5999999999999996</v>
      </c>
      <c r="I1452" s="255"/>
      <c r="J1452" s="251"/>
      <c r="K1452" s="251"/>
      <c r="L1452" s="256"/>
      <c r="M1452" s="257"/>
      <c r="N1452" s="258"/>
      <c r="O1452" s="258"/>
      <c r="P1452" s="258"/>
      <c r="Q1452" s="258"/>
      <c r="R1452" s="258"/>
      <c r="S1452" s="258"/>
      <c r="T1452" s="259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60" t="s">
        <v>160</v>
      </c>
      <c r="AU1452" s="260" t="s">
        <v>83</v>
      </c>
      <c r="AV1452" s="14" t="s">
        <v>157</v>
      </c>
      <c r="AW1452" s="14" t="s">
        <v>30</v>
      </c>
      <c r="AX1452" s="14" t="s">
        <v>81</v>
      </c>
      <c r="AY1452" s="260" t="s">
        <v>151</v>
      </c>
    </row>
    <row r="1453" s="2" customFormat="1" ht="16.5" customHeight="1">
      <c r="A1453" s="38"/>
      <c r="B1453" s="39"/>
      <c r="C1453" s="272" t="s">
        <v>1917</v>
      </c>
      <c r="D1453" s="272" t="s">
        <v>387</v>
      </c>
      <c r="E1453" s="273" t="s">
        <v>1918</v>
      </c>
      <c r="F1453" s="274" t="s">
        <v>1919</v>
      </c>
      <c r="G1453" s="275" t="s">
        <v>194</v>
      </c>
      <c r="H1453" s="276">
        <v>0.066000000000000003</v>
      </c>
      <c r="I1453" s="277"/>
      <c r="J1453" s="278">
        <f>ROUND(I1453*H1453,2)</f>
        <v>0</v>
      </c>
      <c r="K1453" s="279"/>
      <c r="L1453" s="280"/>
      <c r="M1453" s="281" t="s">
        <v>1</v>
      </c>
      <c r="N1453" s="282" t="s">
        <v>40</v>
      </c>
      <c r="O1453" s="92"/>
      <c r="P1453" s="230">
        <f>O1453*H1453</f>
        <v>0</v>
      </c>
      <c r="Q1453" s="230">
        <v>0.55000000000000004</v>
      </c>
      <c r="R1453" s="230">
        <f>Q1453*H1453</f>
        <v>0.036300000000000006</v>
      </c>
      <c r="S1453" s="230">
        <v>0</v>
      </c>
      <c r="T1453" s="231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32" t="s">
        <v>340</v>
      </c>
      <c r="AT1453" s="232" t="s">
        <v>387</v>
      </c>
      <c r="AU1453" s="232" t="s">
        <v>83</v>
      </c>
      <c r="AY1453" s="17" t="s">
        <v>151</v>
      </c>
      <c r="BE1453" s="233">
        <f>IF(N1453="základní",J1453,0)</f>
        <v>0</v>
      </c>
      <c r="BF1453" s="233">
        <f>IF(N1453="snížená",J1453,0)</f>
        <v>0</v>
      </c>
      <c r="BG1453" s="233">
        <f>IF(N1453="zákl. přenesená",J1453,0)</f>
        <v>0</v>
      </c>
      <c r="BH1453" s="233">
        <f>IF(N1453="sníž. přenesená",J1453,0)</f>
        <v>0</v>
      </c>
      <c r="BI1453" s="233">
        <f>IF(N1453="nulová",J1453,0)</f>
        <v>0</v>
      </c>
      <c r="BJ1453" s="17" t="s">
        <v>157</v>
      </c>
      <c r="BK1453" s="233">
        <f>ROUND(I1453*H1453,2)</f>
        <v>0</v>
      </c>
      <c r="BL1453" s="17" t="s">
        <v>250</v>
      </c>
      <c r="BM1453" s="232" t="s">
        <v>1920</v>
      </c>
    </row>
    <row r="1454" s="2" customFormat="1">
      <c r="A1454" s="38"/>
      <c r="B1454" s="39"/>
      <c r="C1454" s="40"/>
      <c r="D1454" s="234" t="s">
        <v>159</v>
      </c>
      <c r="E1454" s="40"/>
      <c r="F1454" s="235" t="s">
        <v>1919</v>
      </c>
      <c r="G1454" s="40"/>
      <c r="H1454" s="40"/>
      <c r="I1454" s="236"/>
      <c r="J1454" s="40"/>
      <c r="K1454" s="40"/>
      <c r="L1454" s="44"/>
      <c r="M1454" s="237"/>
      <c r="N1454" s="238"/>
      <c r="O1454" s="92"/>
      <c r="P1454" s="92"/>
      <c r="Q1454" s="92"/>
      <c r="R1454" s="92"/>
      <c r="S1454" s="92"/>
      <c r="T1454" s="93"/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T1454" s="17" t="s">
        <v>159</v>
      </c>
      <c r="AU1454" s="17" t="s">
        <v>83</v>
      </c>
    </row>
    <row r="1455" s="13" customFormat="1">
      <c r="A1455" s="13"/>
      <c r="B1455" s="239"/>
      <c r="C1455" s="240"/>
      <c r="D1455" s="234" t="s">
        <v>160</v>
      </c>
      <c r="E1455" s="241" t="s">
        <v>1</v>
      </c>
      <c r="F1455" s="242" t="s">
        <v>1921</v>
      </c>
      <c r="G1455" s="240"/>
      <c r="H1455" s="243">
        <v>0.066000000000000003</v>
      </c>
      <c r="I1455" s="244"/>
      <c r="J1455" s="240"/>
      <c r="K1455" s="240"/>
      <c r="L1455" s="245"/>
      <c r="M1455" s="246"/>
      <c r="N1455" s="247"/>
      <c r="O1455" s="247"/>
      <c r="P1455" s="247"/>
      <c r="Q1455" s="247"/>
      <c r="R1455" s="247"/>
      <c r="S1455" s="247"/>
      <c r="T1455" s="24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9" t="s">
        <v>160</v>
      </c>
      <c r="AU1455" s="249" t="s">
        <v>83</v>
      </c>
      <c r="AV1455" s="13" t="s">
        <v>83</v>
      </c>
      <c r="AW1455" s="13" t="s">
        <v>30</v>
      </c>
      <c r="AX1455" s="13" t="s">
        <v>73</v>
      </c>
      <c r="AY1455" s="249" t="s">
        <v>151</v>
      </c>
    </row>
    <row r="1456" s="14" customFormat="1">
      <c r="A1456" s="14"/>
      <c r="B1456" s="250"/>
      <c r="C1456" s="251"/>
      <c r="D1456" s="234" t="s">
        <v>160</v>
      </c>
      <c r="E1456" s="252" t="s">
        <v>1</v>
      </c>
      <c r="F1456" s="253" t="s">
        <v>162</v>
      </c>
      <c r="G1456" s="251"/>
      <c r="H1456" s="254">
        <v>0.066000000000000003</v>
      </c>
      <c r="I1456" s="255"/>
      <c r="J1456" s="251"/>
      <c r="K1456" s="251"/>
      <c r="L1456" s="256"/>
      <c r="M1456" s="257"/>
      <c r="N1456" s="258"/>
      <c r="O1456" s="258"/>
      <c r="P1456" s="258"/>
      <c r="Q1456" s="258"/>
      <c r="R1456" s="258"/>
      <c r="S1456" s="258"/>
      <c r="T1456" s="25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60" t="s">
        <v>160</v>
      </c>
      <c r="AU1456" s="260" t="s">
        <v>83</v>
      </c>
      <c r="AV1456" s="14" t="s">
        <v>157</v>
      </c>
      <c r="AW1456" s="14" t="s">
        <v>30</v>
      </c>
      <c r="AX1456" s="14" t="s">
        <v>81</v>
      </c>
      <c r="AY1456" s="260" t="s">
        <v>151</v>
      </c>
    </row>
    <row r="1457" s="2" customFormat="1" ht="24.15" customHeight="1">
      <c r="A1457" s="38"/>
      <c r="B1457" s="39"/>
      <c r="C1457" s="220" t="s">
        <v>1922</v>
      </c>
      <c r="D1457" s="220" t="s">
        <v>153</v>
      </c>
      <c r="E1457" s="221" t="s">
        <v>1923</v>
      </c>
      <c r="F1457" s="222" t="s">
        <v>1924</v>
      </c>
      <c r="G1457" s="223" t="s">
        <v>184</v>
      </c>
      <c r="H1457" s="224">
        <v>161.19999999999999</v>
      </c>
      <c r="I1457" s="225"/>
      <c r="J1457" s="226">
        <f>ROUND(I1457*H1457,2)</f>
        <v>0</v>
      </c>
      <c r="K1457" s="227"/>
      <c r="L1457" s="44"/>
      <c r="M1457" s="228" t="s">
        <v>1</v>
      </c>
      <c r="N1457" s="229" t="s">
        <v>40</v>
      </c>
      <c r="O1457" s="92"/>
      <c r="P1457" s="230">
        <f>O1457*H1457</f>
        <v>0</v>
      </c>
      <c r="Q1457" s="230">
        <v>0</v>
      </c>
      <c r="R1457" s="230">
        <f>Q1457*H1457</f>
        <v>0</v>
      </c>
      <c r="S1457" s="230">
        <v>0</v>
      </c>
      <c r="T1457" s="231">
        <f>S1457*H1457</f>
        <v>0</v>
      </c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R1457" s="232" t="s">
        <v>250</v>
      </c>
      <c r="AT1457" s="232" t="s">
        <v>153</v>
      </c>
      <c r="AU1457" s="232" t="s">
        <v>83</v>
      </c>
      <c r="AY1457" s="17" t="s">
        <v>151</v>
      </c>
      <c r="BE1457" s="233">
        <f>IF(N1457="základní",J1457,0)</f>
        <v>0</v>
      </c>
      <c r="BF1457" s="233">
        <f>IF(N1457="snížená",J1457,0)</f>
        <v>0</v>
      </c>
      <c r="BG1457" s="233">
        <f>IF(N1457="zákl. přenesená",J1457,0)</f>
        <v>0</v>
      </c>
      <c r="BH1457" s="233">
        <f>IF(N1457="sníž. přenesená",J1457,0)</f>
        <v>0</v>
      </c>
      <c r="BI1457" s="233">
        <f>IF(N1457="nulová",J1457,0)</f>
        <v>0</v>
      </c>
      <c r="BJ1457" s="17" t="s">
        <v>157</v>
      </c>
      <c r="BK1457" s="233">
        <f>ROUND(I1457*H1457,2)</f>
        <v>0</v>
      </c>
      <c r="BL1457" s="17" t="s">
        <v>250</v>
      </c>
      <c r="BM1457" s="232" t="s">
        <v>1925</v>
      </c>
    </row>
    <row r="1458" s="2" customFormat="1">
      <c r="A1458" s="38"/>
      <c r="B1458" s="39"/>
      <c r="C1458" s="40"/>
      <c r="D1458" s="234" t="s">
        <v>159</v>
      </c>
      <c r="E1458" s="40"/>
      <c r="F1458" s="235" t="s">
        <v>1924</v>
      </c>
      <c r="G1458" s="40"/>
      <c r="H1458" s="40"/>
      <c r="I1458" s="236"/>
      <c r="J1458" s="40"/>
      <c r="K1458" s="40"/>
      <c r="L1458" s="44"/>
      <c r="M1458" s="237"/>
      <c r="N1458" s="238"/>
      <c r="O1458" s="92"/>
      <c r="P1458" s="92"/>
      <c r="Q1458" s="92"/>
      <c r="R1458" s="92"/>
      <c r="S1458" s="92"/>
      <c r="T1458" s="93"/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T1458" s="17" t="s">
        <v>159</v>
      </c>
      <c r="AU1458" s="17" t="s">
        <v>83</v>
      </c>
    </row>
    <row r="1459" s="15" customFormat="1">
      <c r="A1459" s="15"/>
      <c r="B1459" s="261"/>
      <c r="C1459" s="262"/>
      <c r="D1459" s="234" t="s">
        <v>160</v>
      </c>
      <c r="E1459" s="263" t="s">
        <v>1</v>
      </c>
      <c r="F1459" s="264" t="s">
        <v>1926</v>
      </c>
      <c r="G1459" s="262"/>
      <c r="H1459" s="263" t="s">
        <v>1</v>
      </c>
      <c r="I1459" s="265"/>
      <c r="J1459" s="262"/>
      <c r="K1459" s="262"/>
      <c r="L1459" s="266"/>
      <c r="M1459" s="267"/>
      <c r="N1459" s="268"/>
      <c r="O1459" s="268"/>
      <c r="P1459" s="268"/>
      <c r="Q1459" s="268"/>
      <c r="R1459" s="268"/>
      <c r="S1459" s="268"/>
      <c r="T1459" s="269"/>
      <c r="U1459" s="15"/>
      <c r="V1459" s="15"/>
      <c r="W1459" s="15"/>
      <c r="X1459" s="15"/>
      <c r="Y1459" s="15"/>
      <c r="Z1459" s="15"/>
      <c r="AA1459" s="15"/>
      <c r="AB1459" s="15"/>
      <c r="AC1459" s="15"/>
      <c r="AD1459" s="15"/>
      <c r="AE1459" s="15"/>
      <c r="AT1459" s="270" t="s">
        <v>160</v>
      </c>
      <c r="AU1459" s="270" t="s">
        <v>83</v>
      </c>
      <c r="AV1459" s="15" t="s">
        <v>81</v>
      </c>
      <c r="AW1459" s="15" t="s">
        <v>30</v>
      </c>
      <c r="AX1459" s="15" t="s">
        <v>73</v>
      </c>
      <c r="AY1459" s="270" t="s">
        <v>151</v>
      </c>
    </row>
    <row r="1460" s="13" customFormat="1">
      <c r="A1460" s="13"/>
      <c r="B1460" s="239"/>
      <c r="C1460" s="240"/>
      <c r="D1460" s="234" t="s">
        <v>160</v>
      </c>
      <c r="E1460" s="241" t="s">
        <v>1</v>
      </c>
      <c r="F1460" s="242" t="s">
        <v>1927</v>
      </c>
      <c r="G1460" s="240"/>
      <c r="H1460" s="243">
        <v>76.200000000000003</v>
      </c>
      <c r="I1460" s="244"/>
      <c r="J1460" s="240"/>
      <c r="K1460" s="240"/>
      <c r="L1460" s="245"/>
      <c r="M1460" s="246"/>
      <c r="N1460" s="247"/>
      <c r="O1460" s="247"/>
      <c r="P1460" s="247"/>
      <c r="Q1460" s="247"/>
      <c r="R1460" s="247"/>
      <c r="S1460" s="247"/>
      <c r="T1460" s="248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49" t="s">
        <v>160</v>
      </c>
      <c r="AU1460" s="249" t="s">
        <v>83</v>
      </c>
      <c r="AV1460" s="13" t="s">
        <v>83</v>
      </c>
      <c r="AW1460" s="13" t="s">
        <v>30</v>
      </c>
      <c r="AX1460" s="13" t="s">
        <v>73</v>
      </c>
      <c r="AY1460" s="249" t="s">
        <v>151</v>
      </c>
    </row>
    <row r="1461" s="15" customFormat="1">
      <c r="A1461" s="15"/>
      <c r="B1461" s="261"/>
      <c r="C1461" s="262"/>
      <c r="D1461" s="234" t="s">
        <v>160</v>
      </c>
      <c r="E1461" s="263" t="s">
        <v>1</v>
      </c>
      <c r="F1461" s="264" t="s">
        <v>1928</v>
      </c>
      <c r="G1461" s="262"/>
      <c r="H1461" s="263" t="s">
        <v>1</v>
      </c>
      <c r="I1461" s="265"/>
      <c r="J1461" s="262"/>
      <c r="K1461" s="262"/>
      <c r="L1461" s="266"/>
      <c r="M1461" s="267"/>
      <c r="N1461" s="268"/>
      <c r="O1461" s="268"/>
      <c r="P1461" s="268"/>
      <c r="Q1461" s="268"/>
      <c r="R1461" s="268"/>
      <c r="S1461" s="268"/>
      <c r="T1461" s="269"/>
      <c r="U1461" s="15"/>
      <c r="V1461" s="15"/>
      <c r="W1461" s="15"/>
      <c r="X1461" s="15"/>
      <c r="Y1461" s="15"/>
      <c r="Z1461" s="15"/>
      <c r="AA1461" s="15"/>
      <c r="AB1461" s="15"/>
      <c r="AC1461" s="15"/>
      <c r="AD1461" s="15"/>
      <c r="AE1461" s="15"/>
      <c r="AT1461" s="270" t="s">
        <v>160</v>
      </c>
      <c r="AU1461" s="270" t="s">
        <v>83</v>
      </c>
      <c r="AV1461" s="15" t="s">
        <v>81</v>
      </c>
      <c r="AW1461" s="15" t="s">
        <v>30</v>
      </c>
      <c r="AX1461" s="15" t="s">
        <v>73</v>
      </c>
      <c r="AY1461" s="270" t="s">
        <v>151</v>
      </c>
    </row>
    <row r="1462" s="13" customFormat="1">
      <c r="A1462" s="13"/>
      <c r="B1462" s="239"/>
      <c r="C1462" s="240"/>
      <c r="D1462" s="234" t="s">
        <v>160</v>
      </c>
      <c r="E1462" s="241" t="s">
        <v>1</v>
      </c>
      <c r="F1462" s="242" t="s">
        <v>1929</v>
      </c>
      <c r="G1462" s="240"/>
      <c r="H1462" s="243">
        <v>10</v>
      </c>
      <c r="I1462" s="244"/>
      <c r="J1462" s="240"/>
      <c r="K1462" s="240"/>
      <c r="L1462" s="245"/>
      <c r="M1462" s="246"/>
      <c r="N1462" s="247"/>
      <c r="O1462" s="247"/>
      <c r="P1462" s="247"/>
      <c r="Q1462" s="247"/>
      <c r="R1462" s="247"/>
      <c r="S1462" s="247"/>
      <c r="T1462" s="24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49" t="s">
        <v>160</v>
      </c>
      <c r="AU1462" s="249" t="s">
        <v>83</v>
      </c>
      <c r="AV1462" s="13" t="s">
        <v>83</v>
      </c>
      <c r="AW1462" s="13" t="s">
        <v>30</v>
      </c>
      <c r="AX1462" s="13" t="s">
        <v>73</v>
      </c>
      <c r="AY1462" s="249" t="s">
        <v>151</v>
      </c>
    </row>
    <row r="1463" s="15" customFormat="1">
      <c r="A1463" s="15"/>
      <c r="B1463" s="261"/>
      <c r="C1463" s="262"/>
      <c r="D1463" s="234" t="s">
        <v>160</v>
      </c>
      <c r="E1463" s="263" t="s">
        <v>1</v>
      </c>
      <c r="F1463" s="264" t="s">
        <v>1930</v>
      </c>
      <c r="G1463" s="262"/>
      <c r="H1463" s="263" t="s">
        <v>1</v>
      </c>
      <c r="I1463" s="265"/>
      <c r="J1463" s="262"/>
      <c r="K1463" s="262"/>
      <c r="L1463" s="266"/>
      <c r="M1463" s="267"/>
      <c r="N1463" s="268"/>
      <c r="O1463" s="268"/>
      <c r="P1463" s="268"/>
      <c r="Q1463" s="268"/>
      <c r="R1463" s="268"/>
      <c r="S1463" s="268"/>
      <c r="T1463" s="269"/>
      <c r="U1463" s="15"/>
      <c r="V1463" s="15"/>
      <c r="W1463" s="15"/>
      <c r="X1463" s="15"/>
      <c r="Y1463" s="15"/>
      <c r="Z1463" s="15"/>
      <c r="AA1463" s="15"/>
      <c r="AB1463" s="15"/>
      <c r="AC1463" s="15"/>
      <c r="AD1463" s="15"/>
      <c r="AE1463" s="15"/>
      <c r="AT1463" s="270" t="s">
        <v>160</v>
      </c>
      <c r="AU1463" s="270" t="s">
        <v>83</v>
      </c>
      <c r="AV1463" s="15" t="s">
        <v>81</v>
      </c>
      <c r="AW1463" s="15" t="s">
        <v>30</v>
      </c>
      <c r="AX1463" s="15" t="s">
        <v>73</v>
      </c>
      <c r="AY1463" s="270" t="s">
        <v>151</v>
      </c>
    </row>
    <row r="1464" s="13" customFormat="1">
      <c r="A1464" s="13"/>
      <c r="B1464" s="239"/>
      <c r="C1464" s="240"/>
      <c r="D1464" s="234" t="s">
        <v>160</v>
      </c>
      <c r="E1464" s="241" t="s">
        <v>1</v>
      </c>
      <c r="F1464" s="242" t="s">
        <v>1931</v>
      </c>
      <c r="G1464" s="240"/>
      <c r="H1464" s="243">
        <v>75</v>
      </c>
      <c r="I1464" s="244"/>
      <c r="J1464" s="240"/>
      <c r="K1464" s="240"/>
      <c r="L1464" s="245"/>
      <c r="M1464" s="246"/>
      <c r="N1464" s="247"/>
      <c r="O1464" s="247"/>
      <c r="P1464" s="247"/>
      <c r="Q1464" s="247"/>
      <c r="R1464" s="247"/>
      <c r="S1464" s="247"/>
      <c r="T1464" s="248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49" t="s">
        <v>160</v>
      </c>
      <c r="AU1464" s="249" t="s">
        <v>83</v>
      </c>
      <c r="AV1464" s="13" t="s">
        <v>83</v>
      </c>
      <c r="AW1464" s="13" t="s">
        <v>30</v>
      </c>
      <c r="AX1464" s="13" t="s">
        <v>73</v>
      </c>
      <c r="AY1464" s="249" t="s">
        <v>151</v>
      </c>
    </row>
    <row r="1465" s="14" customFormat="1">
      <c r="A1465" s="14"/>
      <c r="B1465" s="250"/>
      <c r="C1465" s="251"/>
      <c r="D1465" s="234" t="s">
        <v>160</v>
      </c>
      <c r="E1465" s="252" t="s">
        <v>1</v>
      </c>
      <c r="F1465" s="253" t="s">
        <v>162</v>
      </c>
      <c r="G1465" s="251"/>
      <c r="H1465" s="254">
        <v>161.19999999999999</v>
      </c>
      <c r="I1465" s="255"/>
      <c r="J1465" s="251"/>
      <c r="K1465" s="251"/>
      <c r="L1465" s="256"/>
      <c r="M1465" s="257"/>
      <c r="N1465" s="258"/>
      <c r="O1465" s="258"/>
      <c r="P1465" s="258"/>
      <c r="Q1465" s="258"/>
      <c r="R1465" s="258"/>
      <c r="S1465" s="258"/>
      <c r="T1465" s="259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60" t="s">
        <v>160</v>
      </c>
      <c r="AU1465" s="260" t="s">
        <v>83</v>
      </c>
      <c r="AV1465" s="14" t="s">
        <v>157</v>
      </c>
      <c r="AW1465" s="14" t="s">
        <v>30</v>
      </c>
      <c r="AX1465" s="14" t="s">
        <v>81</v>
      </c>
      <c r="AY1465" s="260" t="s">
        <v>151</v>
      </c>
    </row>
    <row r="1466" s="2" customFormat="1" ht="21.75" customHeight="1">
      <c r="A1466" s="38"/>
      <c r="B1466" s="39"/>
      <c r="C1466" s="272" t="s">
        <v>1932</v>
      </c>
      <c r="D1466" s="272" t="s">
        <v>387</v>
      </c>
      <c r="E1466" s="273" t="s">
        <v>1933</v>
      </c>
      <c r="F1466" s="274" t="s">
        <v>1934</v>
      </c>
      <c r="G1466" s="275" t="s">
        <v>194</v>
      </c>
      <c r="H1466" s="276">
        <v>4.6130000000000004</v>
      </c>
      <c r="I1466" s="277"/>
      <c r="J1466" s="278">
        <f>ROUND(I1466*H1466,2)</f>
        <v>0</v>
      </c>
      <c r="K1466" s="279"/>
      <c r="L1466" s="280"/>
      <c r="M1466" s="281" t="s">
        <v>1</v>
      </c>
      <c r="N1466" s="282" t="s">
        <v>40</v>
      </c>
      <c r="O1466" s="92"/>
      <c r="P1466" s="230">
        <f>O1466*H1466</f>
        <v>0</v>
      </c>
      <c r="Q1466" s="230">
        <v>0.55000000000000004</v>
      </c>
      <c r="R1466" s="230">
        <f>Q1466*H1466</f>
        <v>2.5371500000000005</v>
      </c>
      <c r="S1466" s="230">
        <v>0</v>
      </c>
      <c r="T1466" s="231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32" t="s">
        <v>340</v>
      </c>
      <c r="AT1466" s="232" t="s">
        <v>387</v>
      </c>
      <c r="AU1466" s="232" t="s">
        <v>83</v>
      </c>
      <c r="AY1466" s="17" t="s">
        <v>151</v>
      </c>
      <c r="BE1466" s="233">
        <f>IF(N1466="základní",J1466,0)</f>
        <v>0</v>
      </c>
      <c r="BF1466" s="233">
        <f>IF(N1466="snížená",J1466,0)</f>
        <v>0</v>
      </c>
      <c r="BG1466" s="233">
        <f>IF(N1466="zákl. přenesená",J1466,0)</f>
        <v>0</v>
      </c>
      <c r="BH1466" s="233">
        <f>IF(N1466="sníž. přenesená",J1466,0)</f>
        <v>0</v>
      </c>
      <c r="BI1466" s="233">
        <f>IF(N1466="nulová",J1466,0)</f>
        <v>0</v>
      </c>
      <c r="BJ1466" s="17" t="s">
        <v>157</v>
      </c>
      <c r="BK1466" s="233">
        <f>ROUND(I1466*H1466,2)</f>
        <v>0</v>
      </c>
      <c r="BL1466" s="17" t="s">
        <v>250</v>
      </c>
      <c r="BM1466" s="232" t="s">
        <v>1935</v>
      </c>
    </row>
    <row r="1467" s="2" customFormat="1">
      <c r="A1467" s="38"/>
      <c r="B1467" s="39"/>
      <c r="C1467" s="40"/>
      <c r="D1467" s="234" t="s">
        <v>159</v>
      </c>
      <c r="E1467" s="40"/>
      <c r="F1467" s="235" t="s">
        <v>1934</v>
      </c>
      <c r="G1467" s="40"/>
      <c r="H1467" s="40"/>
      <c r="I1467" s="236"/>
      <c r="J1467" s="40"/>
      <c r="K1467" s="40"/>
      <c r="L1467" s="44"/>
      <c r="M1467" s="237"/>
      <c r="N1467" s="238"/>
      <c r="O1467" s="92"/>
      <c r="P1467" s="92"/>
      <c r="Q1467" s="92"/>
      <c r="R1467" s="92"/>
      <c r="S1467" s="92"/>
      <c r="T1467" s="93"/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T1467" s="17" t="s">
        <v>159</v>
      </c>
      <c r="AU1467" s="17" t="s">
        <v>83</v>
      </c>
    </row>
    <row r="1468" s="15" customFormat="1">
      <c r="A1468" s="15"/>
      <c r="B1468" s="261"/>
      <c r="C1468" s="262"/>
      <c r="D1468" s="234" t="s">
        <v>160</v>
      </c>
      <c r="E1468" s="263" t="s">
        <v>1</v>
      </c>
      <c r="F1468" s="264" t="s">
        <v>1926</v>
      </c>
      <c r="G1468" s="262"/>
      <c r="H1468" s="263" t="s">
        <v>1</v>
      </c>
      <c r="I1468" s="265"/>
      <c r="J1468" s="262"/>
      <c r="K1468" s="262"/>
      <c r="L1468" s="266"/>
      <c r="M1468" s="267"/>
      <c r="N1468" s="268"/>
      <c r="O1468" s="268"/>
      <c r="P1468" s="268"/>
      <c r="Q1468" s="268"/>
      <c r="R1468" s="268"/>
      <c r="S1468" s="268"/>
      <c r="T1468" s="269"/>
      <c r="U1468" s="15"/>
      <c r="V1468" s="15"/>
      <c r="W1468" s="15"/>
      <c r="X1468" s="15"/>
      <c r="Y1468" s="15"/>
      <c r="Z1468" s="15"/>
      <c r="AA1468" s="15"/>
      <c r="AB1468" s="15"/>
      <c r="AC1468" s="15"/>
      <c r="AD1468" s="15"/>
      <c r="AE1468" s="15"/>
      <c r="AT1468" s="270" t="s">
        <v>160</v>
      </c>
      <c r="AU1468" s="270" t="s">
        <v>83</v>
      </c>
      <c r="AV1468" s="15" t="s">
        <v>81</v>
      </c>
      <c r="AW1468" s="15" t="s">
        <v>30</v>
      </c>
      <c r="AX1468" s="15" t="s">
        <v>73</v>
      </c>
      <c r="AY1468" s="270" t="s">
        <v>151</v>
      </c>
    </row>
    <row r="1469" s="13" customFormat="1">
      <c r="A1469" s="13"/>
      <c r="B1469" s="239"/>
      <c r="C1469" s="240"/>
      <c r="D1469" s="234" t="s">
        <v>160</v>
      </c>
      <c r="E1469" s="241" t="s">
        <v>1</v>
      </c>
      <c r="F1469" s="242" t="s">
        <v>1936</v>
      </c>
      <c r="G1469" s="240"/>
      <c r="H1469" s="243">
        <v>1.341</v>
      </c>
      <c r="I1469" s="244"/>
      <c r="J1469" s="240"/>
      <c r="K1469" s="240"/>
      <c r="L1469" s="245"/>
      <c r="M1469" s="246"/>
      <c r="N1469" s="247"/>
      <c r="O1469" s="247"/>
      <c r="P1469" s="247"/>
      <c r="Q1469" s="247"/>
      <c r="R1469" s="247"/>
      <c r="S1469" s="247"/>
      <c r="T1469" s="24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49" t="s">
        <v>160</v>
      </c>
      <c r="AU1469" s="249" t="s">
        <v>83</v>
      </c>
      <c r="AV1469" s="13" t="s">
        <v>83</v>
      </c>
      <c r="AW1469" s="13" t="s">
        <v>30</v>
      </c>
      <c r="AX1469" s="13" t="s">
        <v>73</v>
      </c>
      <c r="AY1469" s="249" t="s">
        <v>151</v>
      </c>
    </row>
    <row r="1470" s="15" customFormat="1">
      <c r="A1470" s="15"/>
      <c r="B1470" s="261"/>
      <c r="C1470" s="262"/>
      <c r="D1470" s="234" t="s">
        <v>160</v>
      </c>
      <c r="E1470" s="263" t="s">
        <v>1</v>
      </c>
      <c r="F1470" s="264" t="s">
        <v>1928</v>
      </c>
      <c r="G1470" s="262"/>
      <c r="H1470" s="263" t="s">
        <v>1</v>
      </c>
      <c r="I1470" s="265"/>
      <c r="J1470" s="262"/>
      <c r="K1470" s="262"/>
      <c r="L1470" s="266"/>
      <c r="M1470" s="267"/>
      <c r="N1470" s="268"/>
      <c r="O1470" s="268"/>
      <c r="P1470" s="268"/>
      <c r="Q1470" s="268"/>
      <c r="R1470" s="268"/>
      <c r="S1470" s="268"/>
      <c r="T1470" s="269"/>
      <c r="U1470" s="15"/>
      <c r="V1470" s="15"/>
      <c r="W1470" s="15"/>
      <c r="X1470" s="15"/>
      <c r="Y1470" s="15"/>
      <c r="Z1470" s="15"/>
      <c r="AA1470" s="15"/>
      <c r="AB1470" s="15"/>
      <c r="AC1470" s="15"/>
      <c r="AD1470" s="15"/>
      <c r="AE1470" s="15"/>
      <c r="AT1470" s="270" t="s">
        <v>160</v>
      </c>
      <c r="AU1470" s="270" t="s">
        <v>83</v>
      </c>
      <c r="AV1470" s="15" t="s">
        <v>81</v>
      </c>
      <c r="AW1470" s="15" t="s">
        <v>30</v>
      </c>
      <c r="AX1470" s="15" t="s">
        <v>73</v>
      </c>
      <c r="AY1470" s="270" t="s">
        <v>151</v>
      </c>
    </row>
    <row r="1471" s="13" customFormat="1">
      <c r="A1471" s="13"/>
      <c r="B1471" s="239"/>
      <c r="C1471" s="240"/>
      <c r="D1471" s="234" t="s">
        <v>160</v>
      </c>
      <c r="E1471" s="241" t="s">
        <v>1</v>
      </c>
      <c r="F1471" s="242" t="s">
        <v>1937</v>
      </c>
      <c r="G1471" s="240"/>
      <c r="H1471" s="243">
        <v>0.216</v>
      </c>
      <c r="I1471" s="244"/>
      <c r="J1471" s="240"/>
      <c r="K1471" s="240"/>
      <c r="L1471" s="245"/>
      <c r="M1471" s="246"/>
      <c r="N1471" s="247"/>
      <c r="O1471" s="247"/>
      <c r="P1471" s="247"/>
      <c r="Q1471" s="247"/>
      <c r="R1471" s="247"/>
      <c r="S1471" s="247"/>
      <c r="T1471" s="24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49" t="s">
        <v>160</v>
      </c>
      <c r="AU1471" s="249" t="s">
        <v>83</v>
      </c>
      <c r="AV1471" s="13" t="s">
        <v>83</v>
      </c>
      <c r="AW1471" s="13" t="s">
        <v>30</v>
      </c>
      <c r="AX1471" s="13" t="s">
        <v>73</v>
      </c>
      <c r="AY1471" s="249" t="s">
        <v>151</v>
      </c>
    </row>
    <row r="1472" s="15" customFormat="1">
      <c r="A1472" s="15"/>
      <c r="B1472" s="261"/>
      <c r="C1472" s="262"/>
      <c r="D1472" s="234" t="s">
        <v>160</v>
      </c>
      <c r="E1472" s="263" t="s">
        <v>1</v>
      </c>
      <c r="F1472" s="264" t="s">
        <v>1930</v>
      </c>
      <c r="G1472" s="262"/>
      <c r="H1472" s="263" t="s">
        <v>1</v>
      </c>
      <c r="I1472" s="265"/>
      <c r="J1472" s="262"/>
      <c r="K1472" s="262"/>
      <c r="L1472" s="266"/>
      <c r="M1472" s="267"/>
      <c r="N1472" s="268"/>
      <c r="O1472" s="268"/>
      <c r="P1472" s="268"/>
      <c r="Q1472" s="268"/>
      <c r="R1472" s="268"/>
      <c r="S1472" s="268"/>
      <c r="T1472" s="269"/>
      <c r="U1472" s="15"/>
      <c r="V1472" s="15"/>
      <c r="W1472" s="15"/>
      <c r="X1472" s="15"/>
      <c r="Y1472" s="15"/>
      <c r="Z1472" s="15"/>
      <c r="AA1472" s="15"/>
      <c r="AB1472" s="15"/>
      <c r="AC1472" s="15"/>
      <c r="AD1472" s="15"/>
      <c r="AE1472" s="15"/>
      <c r="AT1472" s="270" t="s">
        <v>160</v>
      </c>
      <c r="AU1472" s="270" t="s">
        <v>83</v>
      </c>
      <c r="AV1472" s="15" t="s">
        <v>81</v>
      </c>
      <c r="AW1472" s="15" t="s">
        <v>30</v>
      </c>
      <c r="AX1472" s="15" t="s">
        <v>73</v>
      </c>
      <c r="AY1472" s="270" t="s">
        <v>151</v>
      </c>
    </row>
    <row r="1473" s="13" customFormat="1">
      <c r="A1473" s="13"/>
      <c r="B1473" s="239"/>
      <c r="C1473" s="240"/>
      <c r="D1473" s="234" t="s">
        <v>160</v>
      </c>
      <c r="E1473" s="241" t="s">
        <v>1</v>
      </c>
      <c r="F1473" s="242" t="s">
        <v>1938</v>
      </c>
      <c r="G1473" s="240"/>
      <c r="H1473" s="243">
        <v>1.0560000000000001</v>
      </c>
      <c r="I1473" s="244"/>
      <c r="J1473" s="240"/>
      <c r="K1473" s="240"/>
      <c r="L1473" s="245"/>
      <c r="M1473" s="246"/>
      <c r="N1473" s="247"/>
      <c r="O1473" s="247"/>
      <c r="P1473" s="247"/>
      <c r="Q1473" s="247"/>
      <c r="R1473" s="247"/>
      <c r="S1473" s="247"/>
      <c r="T1473" s="248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49" t="s">
        <v>160</v>
      </c>
      <c r="AU1473" s="249" t="s">
        <v>83</v>
      </c>
      <c r="AV1473" s="13" t="s">
        <v>83</v>
      </c>
      <c r="AW1473" s="13" t="s">
        <v>30</v>
      </c>
      <c r="AX1473" s="13" t="s">
        <v>73</v>
      </c>
      <c r="AY1473" s="249" t="s">
        <v>151</v>
      </c>
    </row>
    <row r="1474" s="13" customFormat="1">
      <c r="A1474" s="13"/>
      <c r="B1474" s="239"/>
      <c r="C1474" s="240"/>
      <c r="D1474" s="234" t="s">
        <v>160</v>
      </c>
      <c r="E1474" s="241" t="s">
        <v>1</v>
      </c>
      <c r="F1474" s="242" t="s">
        <v>1939</v>
      </c>
      <c r="G1474" s="240"/>
      <c r="H1474" s="243">
        <v>2</v>
      </c>
      <c r="I1474" s="244"/>
      <c r="J1474" s="240"/>
      <c r="K1474" s="240"/>
      <c r="L1474" s="245"/>
      <c r="M1474" s="246"/>
      <c r="N1474" s="247"/>
      <c r="O1474" s="247"/>
      <c r="P1474" s="247"/>
      <c r="Q1474" s="247"/>
      <c r="R1474" s="247"/>
      <c r="S1474" s="247"/>
      <c r="T1474" s="24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9" t="s">
        <v>160</v>
      </c>
      <c r="AU1474" s="249" t="s">
        <v>83</v>
      </c>
      <c r="AV1474" s="13" t="s">
        <v>83</v>
      </c>
      <c r="AW1474" s="13" t="s">
        <v>30</v>
      </c>
      <c r="AX1474" s="13" t="s">
        <v>73</v>
      </c>
      <c r="AY1474" s="249" t="s">
        <v>151</v>
      </c>
    </row>
    <row r="1475" s="14" customFormat="1">
      <c r="A1475" s="14"/>
      <c r="B1475" s="250"/>
      <c r="C1475" s="251"/>
      <c r="D1475" s="234" t="s">
        <v>160</v>
      </c>
      <c r="E1475" s="252" t="s">
        <v>1</v>
      </c>
      <c r="F1475" s="253" t="s">
        <v>162</v>
      </c>
      <c r="G1475" s="251"/>
      <c r="H1475" s="254">
        <v>4.6129999999999995</v>
      </c>
      <c r="I1475" s="255"/>
      <c r="J1475" s="251"/>
      <c r="K1475" s="251"/>
      <c r="L1475" s="256"/>
      <c r="M1475" s="257"/>
      <c r="N1475" s="258"/>
      <c r="O1475" s="258"/>
      <c r="P1475" s="258"/>
      <c r="Q1475" s="258"/>
      <c r="R1475" s="258"/>
      <c r="S1475" s="258"/>
      <c r="T1475" s="25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60" t="s">
        <v>160</v>
      </c>
      <c r="AU1475" s="260" t="s">
        <v>83</v>
      </c>
      <c r="AV1475" s="14" t="s">
        <v>157</v>
      </c>
      <c r="AW1475" s="14" t="s">
        <v>30</v>
      </c>
      <c r="AX1475" s="14" t="s">
        <v>81</v>
      </c>
      <c r="AY1475" s="260" t="s">
        <v>151</v>
      </c>
    </row>
    <row r="1476" s="2" customFormat="1" ht="24.15" customHeight="1">
      <c r="A1476" s="38"/>
      <c r="B1476" s="39"/>
      <c r="C1476" s="220" t="s">
        <v>1940</v>
      </c>
      <c r="D1476" s="220" t="s">
        <v>153</v>
      </c>
      <c r="E1476" s="221" t="s">
        <v>1941</v>
      </c>
      <c r="F1476" s="222" t="s">
        <v>1942</v>
      </c>
      <c r="G1476" s="223" t="s">
        <v>184</v>
      </c>
      <c r="H1476" s="224">
        <v>5</v>
      </c>
      <c r="I1476" s="225"/>
      <c r="J1476" s="226">
        <f>ROUND(I1476*H1476,2)</f>
        <v>0</v>
      </c>
      <c r="K1476" s="227"/>
      <c r="L1476" s="44"/>
      <c r="M1476" s="228" t="s">
        <v>1</v>
      </c>
      <c r="N1476" s="229" t="s">
        <v>40</v>
      </c>
      <c r="O1476" s="92"/>
      <c r="P1476" s="230">
        <f>O1476*H1476</f>
        <v>0</v>
      </c>
      <c r="Q1476" s="230">
        <v>0</v>
      </c>
      <c r="R1476" s="230">
        <f>Q1476*H1476</f>
        <v>0</v>
      </c>
      <c r="S1476" s="230">
        <v>0</v>
      </c>
      <c r="T1476" s="231">
        <f>S1476*H1476</f>
        <v>0</v>
      </c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  <c r="AE1476" s="38"/>
      <c r="AR1476" s="232" t="s">
        <v>250</v>
      </c>
      <c r="AT1476" s="232" t="s">
        <v>153</v>
      </c>
      <c r="AU1476" s="232" t="s">
        <v>83</v>
      </c>
      <c r="AY1476" s="17" t="s">
        <v>151</v>
      </c>
      <c r="BE1476" s="233">
        <f>IF(N1476="základní",J1476,0)</f>
        <v>0</v>
      </c>
      <c r="BF1476" s="233">
        <f>IF(N1476="snížená",J1476,0)</f>
        <v>0</v>
      </c>
      <c r="BG1476" s="233">
        <f>IF(N1476="zákl. přenesená",J1476,0)</f>
        <v>0</v>
      </c>
      <c r="BH1476" s="233">
        <f>IF(N1476="sníž. přenesená",J1476,0)</f>
        <v>0</v>
      </c>
      <c r="BI1476" s="233">
        <f>IF(N1476="nulová",J1476,0)</f>
        <v>0</v>
      </c>
      <c r="BJ1476" s="17" t="s">
        <v>157</v>
      </c>
      <c r="BK1476" s="233">
        <f>ROUND(I1476*H1476,2)</f>
        <v>0</v>
      </c>
      <c r="BL1476" s="17" t="s">
        <v>250</v>
      </c>
      <c r="BM1476" s="232" t="s">
        <v>1943</v>
      </c>
    </row>
    <row r="1477" s="2" customFormat="1">
      <c r="A1477" s="38"/>
      <c r="B1477" s="39"/>
      <c r="C1477" s="40"/>
      <c r="D1477" s="234" t="s">
        <v>159</v>
      </c>
      <c r="E1477" s="40"/>
      <c r="F1477" s="235" t="s">
        <v>1942</v>
      </c>
      <c r="G1477" s="40"/>
      <c r="H1477" s="40"/>
      <c r="I1477" s="236"/>
      <c r="J1477" s="40"/>
      <c r="K1477" s="40"/>
      <c r="L1477" s="44"/>
      <c r="M1477" s="237"/>
      <c r="N1477" s="238"/>
      <c r="O1477" s="92"/>
      <c r="P1477" s="92"/>
      <c r="Q1477" s="92"/>
      <c r="R1477" s="92"/>
      <c r="S1477" s="92"/>
      <c r="T1477" s="93"/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T1477" s="17" t="s">
        <v>159</v>
      </c>
      <c r="AU1477" s="17" t="s">
        <v>83</v>
      </c>
    </row>
    <row r="1478" s="15" customFormat="1">
      <c r="A1478" s="15"/>
      <c r="B1478" s="261"/>
      <c r="C1478" s="262"/>
      <c r="D1478" s="234" t="s">
        <v>160</v>
      </c>
      <c r="E1478" s="263" t="s">
        <v>1</v>
      </c>
      <c r="F1478" s="264" t="s">
        <v>1944</v>
      </c>
      <c r="G1478" s="262"/>
      <c r="H1478" s="263" t="s">
        <v>1</v>
      </c>
      <c r="I1478" s="265"/>
      <c r="J1478" s="262"/>
      <c r="K1478" s="262"/>
      <c r="L1478" s="266"/>
      <c r="M1478" s="267"/>
      <c r="N1478" s="268"/>
      <c r="O1478" s="268"/>
      <c r="P1478" s="268"/>
      <c r="Q1478" s="268"/>
      <c r="R1478" s="268"/>
      <c r="S1478" s="268"/>
      <c r="T1478" s="269"/>
      <c r="U1478" s="15"/>
      <c r="V1478" s="15"/>
      <c r="W1478" s="15"/>
      <c r="X1478" s="15"/>
      <c r="Y1478" s="15"/>
      <c r="Z1478" s="15"/>
      <c r="AA1478" s="15"/>
      <c r="AB1478" s="15"/>
      <c r="AC1478" s="15"/>
      <c r="AD1478" s="15"/>
      <c r="AE1478" s="15"/>
      <c r="AT1478" s="270" t="s">
        <v>160</v>
      </c>
      <c r="AU1478" s="270" t="s">
        <v>83</v>
      </c>
      <c r="AV1478" s="15" t="s">
        <v>81</v>
      </c>
      <c r="AW1478" s="15" t="s">
        <v>30</v>
      </c>
      <c r="AX1478" s="15" t="s">
        <v>73</v>
      </c>
      <c r="AY1478" s="270" t="s">
        <v>151</v>
      </c>
    </row>
    <row r="1479" s="13" customFormat="1">
      <c r="A1479" s="13"/>
      <c r="B1479" s="239"/>
      <c r="C1479" s="240"/>
      <c r="D1479" s="234" t="s">
        <v>160</v>
      </c>
      <c r="E1479" s="241" t="s">
        <v>1</v>
      </c>
      <c r="F1479" s="242" t="s">
        <v>1945</v>
      </c>
      <c r="G1479" s="240"/>
      <c r="H1479" s="243">
        <v>5</v>
      </c>
      <c r="I1479" s="244"/>
      <c r="J1479" s="240"/>
      <c r="K1479" s="240"/>
      <c r="L1479" s="245"/>
      <c r="M1479" s="246"/>
      <c r="N1479" s="247"/>
      <c r="O1479" s="247"/>
      <c r="P1479" s="247"/>
      <c r="Q1479" s="247"/>
      <c r="R1479" s="247"/>
      <c r="S1479" s="247"/>
      <c r="T1479" s="24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49" t="s">
        <v>160</v>
      </c>
      <c r="AU1479" s="249" t="s">
        <v>83</v>
      </c>
      <c r="AV1479" s="13" t="s">
        <v>83</v>
      </c>
      <c r="AW1479" s="13" t="s">
        <v>30</v>
      </c>
      <c r="AX1479" s="13" t="s">
        <v>73</v>
      </c>
      <c r="AY1479" s="249" t="s">
        <v>151</v>
      </c>
    </row>
    <row r="1480" s="14" customFormat="1">
      <c r="A1480" s="14"/>
      <c r="B1480" s="250"/>
      <c r="C1480" s="251"/>
      <c r="D1480" s="234" t="s">
        <v>160</v>
      </c>
      <c r="E1480" s="252" t="s">
        <v>1</v>
      </c>
      <c r="F1480" s="253" t="s">
        <v>162</v>
      </c>
      <c r="G1480" s="251"/>
      <c r="H1480" s="254">
        <v>5</v>
      </c>
      <c r="I1480" s="255"/>
      <c r="J1480" s="251"/>
      <c r="K1480" s="251"/>
      <c r="L1480" s="256"/>
      <c r="M1480" s="257"/>
      <c r="N1480" s="258"/>
      <c r="O1480" s="258"/>
      <c r="P1480" s="258"/>
      <c r="Q1480" s="258"/>
      <c r="R1480" s="258"/>
      <c r="S1480" s="258"/>
      <c r="T1480" s="259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60" t="s">
        <v>160</v>
      </c>
      <c r="AU1480" s="260" t="s">
        <v>83</v>
      </c>
      <c r="AV1480" s="14" t="s">
        <v>157</v>
      </c>
      <c r="AW1480" s="14" t="s">
        <v>30</v>
      </c>
      <c r="AX1480" s="14" t="s">
        <v>81</v>
      </c>
      <c r="AY1480" s="260" t="s">
        <v>151</v>
      </c>
    </row>
    <row r="1481" s="2" customFormat="1" ht="21.75" customHeight="1">
      <c r="A1481" s="38"/>
      <c r="B1481" s="39"/>
      <c r="C1481" s="272" t="s">
        <v>1946</v>
      </c>
      <c r="D1481" s="272" t="s">
        <v>387</v>
      </c>
      <c r="E1481" s="273" t="s">
        <v>1947</v>
      </c>
      <c r="F1481" s="274" t="s">
        <v>1948</v>
      </c>
      <c r="G1481" s="275" t="s">
        <v>194</v>
      </c>
      <c r="H1481" s="276">
        <v>0.14099999999999999</v>
      </c>
      <c r="I1481" s="277"/>
      <c r="J1481" s="278">
        <f>ROUND(I1481*H1481,2)</f>
        <v>0</v>
      </c>
      <c r="K1481" s="279"/>
      <c r="L1481" s="280"/>
      <c r="M1481" s="281" t="s">
        <v>1</v>
      </c>
      <c r="N1481" s="282" t="s">
        <v>40</v>
      </c>
      <c r="O1481" s="92"/>
      <c r="P1481" s="230">
        <f>O1481*H1481</f>
        <v>0</v>
      </c>
      <c r="Q1481" s="230">
        <v>0.55000000000000004</v>
      </c>
      <c r="R1481" s="230">
        <f>Q1481*H1481</f>
        <v>0.077549999999999994</v>
      </c>
      <c r="S1481" s="230">
        <v>0</v>
      </c>
      <c r="T1481" s="231">
        <f>S1481*H1481</f>
        <v>0</v>
      </c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R1481" s="232" t="s">
        <v>340</v>
      </c>
      <c r="AT1481" s="232" t="s">
        <v>387</v>
      </c>
      <c r="AU1481" s="232" t="s">
        <v>83</v>
      </c>
      <c r="AY1481" s="17" t="s">
        <v>151</v>
      </c>
      <c r="BE1481" s="233">
        <f>IF(N1481="základní",J1481,0)</f>
        <v>0</v>
      </c>
      <c r="BF1481" s="233">
        <f>IF(N1481="snížená",J1481,0)</f>
        <v>0</v>
      </c>
      <c r="BG1481" s="233">
        <f>IF(N1481="zákl. přenesená",J1481,0)</f>
        <v>0</v>
      </c>
      <c r="BH1481" s="233">
        <f>IF(N1481="sníž. přenesená",J1481,0)</f>
        <v>0</v>
      </c>
      <c r="BI1481" s="233">
        <f>IF(N1481="nulová",J1481,0)</f>
        <v>0</v>
      </c>
      <c r="BJ1481" s="17" t="s">
        <v>157</v>
      </c>
      <c r="BK1481" s="233">
        <f>ROUND(I1481*H1481,2)</f>
        <v>0</v>
      </c>
      <c r="BL1481" s="17" t="s">
        <v>250</v>
      </c>
      <c r="BM1481" s="232" t="s">
        <v>1949</v>
      </c>
    </row>
    <row r="1482" s="2" customFormat="1">
      <c r="A1482" s="38"/>
      <c r="B1482" s="39"/>
      <c r="C1482" s="40"/>
      <c r="D1482" s="234" t="s">
        <v>159</v>
      </c>
      <c r="E1482" s="40"/>
      <c r="F1482" s="235" t="s">
        <v>1948</v>
      </c>
      <c r="G1482" s="40"/>
      <c r="H1482" s="40"/>
      <c r="I1482" s="236"/>
      <c r="J1482" s="40"/>
      <c r="K1482" s="40"/>
      <c r="L1482" s="44"/>
      <c r="M1482" s="237"/>
      <c r="N1482" s="238"/>
      <c r="O1482" s="92"/>
      <c r="P1482" s="92"/>
      <c r="Q1482" s="92"/>
      <c r="R1482" s="92"/>
      <c r="S1482" s="92"/>
      <c r="T1482" s="93"/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T1482" s="17" t="s">
        <v>159</v>
      </c>
      <c r="AU1482" s="17" t="s">
        <v>83</v>
      </c>
    </row>
    <row r="1483" s="13" customFormat="1">
      <c r="A1483" s="13"/>
      <c r="B1483" s="239"/>
      <c r="C1483" s="240"/>
      <c r="D1483" s="234" t="s">
        <v>160</v>
      </c>
      <c r="E1483" s="241" t="s">
        <v>1</v>
      </c>
      <c r="F1483" s="242" t="s">
        <v>1950</v>
      </c>
      <c r="G1483" s="240"/>
      <c r="H1483" s="243">
        <v>0.14099999999999999</v>
      </c>
      <c r="I1483" s="244"/>
      <c r="J1483" s="240"/>
      <c r="K1483" s="240"/>
      <c r="L1483" s="245"/>
      <c r="M1483" s="246"/>
      <c r="N1483" s="247"/>
      <c r="O1483" s="247"/>
      <c r="P1483" s="247"/>
      <c r="Q1483" s="247"/>
      <c r="R1483" s="247"/>
      <c r="S1483" s="247"/>
      <c r="T1483" s="24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49" t="s">
        <v>160</v>
      </c>
      <c r="AU1483" s="249" t="s">
        <v>83</v>
      </c>
      <c r="AV1483" s="13" t="s">
        <v>83</v>
      </c>
      <c r="AW1483" s="13" t="s">
        <v>30</v>
      </c>
      <c r="AX1483" s="13" t="s">
        <v>73</v>
      </c>
      <c r="AY1483" s="249" t="s">
        <v>151</v>
      </c>
    </row>
    <row r="1484" s="14" customFormat="1">
      <c r="A1484" s="14"/>
      <c r="B1484" s="250"/>
      <c r="C1484" s="251"/>
      <c r="D1484" s="234" t="s">
        <v>160</v>
      </c>
      <c r="E1484" s="252" t="s">
        <v>1</v>
      </c>
      <c r="F1484" s="253" t="s">
        <v>162</v>
      </c>
      <c r="G1484" s="251"/>
      <c r="H1484" s="254">
        <v>0.14099999999999999</v>
      </c>
      <c r="I1484" s="255"/>
      <c r="J1484" s="251"/>
      <c r="K1484" s="251"/>
      <c r="L1484" s="256"/>
      <c r="M1484" s="257"/>
      <c r="N1484" s="258"/>
      <c r="O1484" s="258"/>
      <c r="P1484" s="258"/>
      <c r="Q1484" s="258"/>
      <c r="R1484" s="258"/>
      <c r="S1484" s="258"/>
      <c r="T1484" s="25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60" t="s">
        <v>160</v>
      </c>
      <c r="AU1484" s="260" t="s">
        <v>83</v>
      </c>
      <c r="AV1484" s="14" t="s">
        <v>157</v>
      </c>
      <c r="AW1484" s="14" t="s">
        <v>30</v>
      </c>
      <c r="AX1484" s="14" t="s">
        <v>81</v>
      </c>
      <c r="AY1484" s="260" t="s">
        <v>151</v>
      </c>
    </row>
    <row r="1485" s="2" customFormat="1" ht="24.15" customHeight="1">
      <c r="A1485" s="38"/>
      <c r="B1485" s="39"/>
      <c r="C1485" s="220" t="s">
        <v>1951</v>
      </c>
      <c r="D1485" s="220" t="s">
        <v>153</v>
      </c>
      <c r="E1485" s="221" t="s">
        <v>1952</v>
      </c>
      <c r="F1485" s="222" t="s">
        <v>1953</v>
      </c>
      <c r="G1485" s="223" t="s">
        <v>184</v>
      </c>
      <c r="H1485" s="224">
        <v>18.5</v>
      </c>
      <c r="I1485" s="225"/>
      <c r="J1485" s="226">
        <f>ROUND(I1485*H1485,2)</f>
        <v>0</v>
      </c>
      <c r="K1485" s="227"/>
      <c r="L1485" s="44"/>
      <c r="M1485" s="228" t="s">
        <v>1</v>
      </c>
      <c r="N1485" s="229" t="s">
        <v>40</v>
      </c>
      <c r="O1485" s="92"/>
      <c r="P1485" s="230">
        <f>O1485*H1485</f>
        <v>0</v>
      </c>
      <c r="Q1485" s="230">
        <v>0</v>
      </c>
      <c r="R1485" s="230">
        <f>Q1485*H1485</f>
        <v>0</v>
      </c>
      <c r="S1485" s="230">
        <v>0</v>
      </c>
      <c r="T1485" s="231">
        <f>S1485*H1485</f>
        <v>0</v>
      </c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  <c r="AE1485" s="38"/>
      <c r="AR1485" s="232" t="s">
        <v>250</v>
      </c>
      <c r="AT1485" s="232" t="s">
        <v>153</v>
      </c>
      <c r="AU1485" s="232" t="s">
        <v>83</v>
      </c>
      <c r="AY1485" s="17" t="s">
        <v>151</v>
      </c>
      <c r="BE1485" s="233">
        <f>IF(N1485="základní",J1485,0)</f>
        <v>0</v>
      </c>
      <c r="BF1485" s="233">
        <f>IF(N1485="snížená",J1485,0)</f>
        <v>0</v>
      </c>
      <c r="BG1485" s="233">
        <f>IF(N1485="zákl. přenesená",J1485,0)</f>
        <v>0</v>
      </c>
      <c r="BH1485" s="233">
        <f>IF(N1485="sníž. přenesená",J1485,0)</f>
        <v>0</v>
      </c>
      <c r="BI1485" s="233">
        <f>IF(N1485="nulová",J1485,0)</f>
        <v>0</v>
      </c>
      <c r="BJ1485" s="17" t="s">
        <v>157</v>
      </c>
      <c r="BK1485" s="233">
        <f>ROUND(I1485*H1485,2)</f>
        <v>0</v>
      </c>
      <c r="BL1485" s="17" t="s">
        <v>250</v>
      </c>
      <c r="BM1485" s="232" t="s">
        <v>1954</v>
      </c>
    </row>
    <row r="1486" s="2" customFormat="1">
      <c r="A1486" s="38"/>
      <c r="B1486" s="39"/>
      <c r="C1486" s="40"/>
      <c r="D1486" s="234" t="s">
        <v>159</v>
      </c>
      <c r="E1486" s="40"/>
      <c r="F1486" s="235" t="s">
        <v>1953</v>
      </c>
      <c r="G1486" s="40"/>
      <c r="H1486" s="40"/>
      <c r="I1486" s="236"/>
      <c r="J1486" s="40"/>
      <c r="K1486" s="40"/>
      <c r="L1486" s="44"/>
      <c r="M1486" s="237"/>
      <c r="N1486" s="238"/>
      <c r="O1486" s="92"/>
      <c r="P1486" s="92"/>
      <c r="Q1486" s="92"/>
      <c r="R1486" s="92"/>
      <c r="S1486" s="92"/>
      <c r="T1486" s="93"/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  <c r="AE1486" s="38"/>
      <c r="AT1486" s="17" t="s">
        <v>159</v>
      </c>
      <c r="AU1486" s="17" t="s">
        <v>83</v>
      </c>
    </row>
    <row r="1487" s="15" customFormat="1">
      <c r="A1487" s="15"/>
      <c r="B1487" s="261"/>
      <c r="C1487" s="262"/>
      <c r="D1487" s="234" t="s">
        <v>160</v>
      </c>
      <c r="E1487" s="263" t="s">
        <v>1</v>
      </c>
      <c r="F1487" s="264" t="s">
        <v>1955</v>
      </c>
      <c r="G1487" s="262"/>
      <c r="H1487" s="263" t="s">
        <v>1</v>
      </c>
      <c r="I1487" s="265"/>
      <c r="J1487" s="262"/>
      <c r="K1487" s="262"/>
      <c r="L1487" s="266"/>
      <c r="M1487" s="267"/>
      <c r="N1487" s="268"/>
      <c r="O1487" s="268"/>
      <c r="P1487" s="268"/>
      <c r="Q1487" s="268"/>
      <c r="R1487" s="268"/>
      <c r="S1487" s="268"/>
      <c r="T1487" s="269"/>
      <c r="U1487" s="15"/>
      <c r="V1487" s="15"/>
      <c r="W1487" s="15"/>
      <c r="X1487" s="15"/>
      <c r="Y1487" s="15"/>
      <c r="Z1487" s="15"/>
      <c r="AA1487" s="15"/>
      <c r="AB1487" s="15"/>
      <c r="AC1487" s="15"/>
      <c r="AD1487" s="15"/>
      <c r="AE1487" s="15"/>
      <c r="AT1487" s="270" t="s">
        <v>160</v>
      </c>
      <c r="AU1487" s="270" t="s">
        <v>83</v>
      </c>
      <c r="AV1487" s="15" t="s">
        <v>81</v>
      </c>
      <c r="AW1487" s="15" t="s">
        <v>30</v>
      </c>
      <c r="AX1487" s="15" t="s">
        <v>73</v>
      </c>
      <c r="AY1487" s="270" t="s">
        <v>151</v>
      </c>
    </row>
    <row r="1488" s="13" customFormat="1">
      <c r="A1488" s="13"/>
      <c r="B1488" s="239"/>
      <c r="C1488" s="240"/>
      <c r="D1488" s="234" t="s">
        <v>160</v>
      </c>
      <c r="E1488" s="241" t="s">
        <v>1</v>
      </c>
      <c r="F1488" s="242" t="s">
        <v>1956</v>
      </c>
      <c r="G1488" s="240"/>
      <c r="H1488" s="243">
        <v>11</v>
      </c>
      <c r="I1488" s="244"/>
      <c r="J1488" s="240"/>
      <c r="K1488" s="240"/>
      <c r="L1488" s="245"/>
      <c r="M1488" s="246"/>
      <c r="N1488" s="247"/>
      <c r="O1488" s="247"/>
      <c r="P1488" s="247"/>
      <c r="Q1488" s="247"/>
      <c r="R1488" s="247"/>
      <c r="S1488" s="247"/>
      <c r="T1488" s="248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9" t="s">
        <v>160</v>
      </c>
      <c r="AU1488" s="249" t="s">
        <v>83</v>
      </c>
      <c r="AV1488" s="13" t="s">
        <v>83</v>
      </c>
      <c r="AW1488" s="13" t="s">
        <v>30</v>
      </c>
      <c r="AX1488" s="13" t="s">
        <v>73</v>
      </c>
      <c r="AY1488" s="249" t="s">
        <v>151</v>
      </c>
    </row>
    <row r="1489" s="15" customFormat="1">
      <c r="A1489" s="15"/>
      <c r="B1489" s="261"/>
      <c r="C1489" s="262"/>
      <c r="D1489" s="234" t="s">
        <v>160</v>
      </c>
      <c r="E1489" s="263" t="s">
        <v>1</v>
      </c>
      <c r="F1489" s="264" t="s">
        <v>1957</v>
      </c>
      <c r="G1489" s="262"/>
      <c r="H1489" s="263" t="s">
        <v>1</v>
      </c>
      <c r="I1489" s="265"/>
      <c r="J1489" s="262"/>
      <c r="K1489" s="262"/>
      <c r="L1489" s="266"/>
      <c r="M1489" s="267"/>
      <c r="N1489" s="268"/>
      <c r="O1489" s="268"/>
      <c r="P1489" s="268"/>
      <c r="Q1489" s="268"/>
      <c r="R1489" s="268"/>
      <c r="S1489" s="268"/>
      <c r="T1489" s="269"/>
      <c r="U1489" s="15"/>
      <c r="V1489" s="15"/>
      <c r="W1489" s="15"/>
      <c r="X1489" s="15"/>
      <c r="Y1489" s="15"/>
      <c r="Z1489" s="15"/>
      <c r="AA1489" s="15"/>
      <c r="AB1489" s="15"/>
      <c r="AC1489" s="15"/>
      <c r="AD1489" s="15"/>
      <c r="AE1489" s="15"/>
      <c r="AT1489" s="270" t="s">
        <v>160</v>
      </c>
      <c r="AU1489" s="270" t="s">
        <v>83</v>
      </c>
      <c r="AV1489" s="15" t="s">
        <v>81</v>
      </c>
      <c r="AW1489" s="15" t="s">
        <v>30</v>
      </c>
      <c r="AX1489" s="15" t="s">
        <v>73</v>
      </c>
      <c r="AY1489" s="270" t="s">
        <v>151</v>
      </c>
    </row>
    <row r="1490" s="13" customFormat="1">
      <c r="A1490" s="13"/>
      <c r="B1490" s="239"/>
      <c r="C1490" s="240"/>
      <c r="D1490" s="234" t="s">
        <v>160</v>
      </c>
      <c r="E1490" s="241" t="s">
        <v>1</v>
      </c>
      <c r="F1490" s="242" t="s">
        <v>1958</v>
      </c>
      <c r="G1490" s="240"/>
      <c r="H1490" s="243">
        <v>7.5</v>
      </c>
      <c r="I1490" s="244"/>
      <c r="J1490" s="240"/>
      <c r="K1490" s="240"/>
      <c r="L1490" s="245"/>
      <c r="M1490" s="246"/>
      <c r="N1490" s="247"/>
      <c r="O1490" s="247"/>
      <c r="P1490" s="247"/>
      <c r="Q1490" s="247"/>
      <c r="R1490" s="247"/>
      <c r="S1490" s="247"/>
      <c r="T1490" s="24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49" t="s">
        <v>160</v>
      </c>
      <c r="AU1490" s="249" t="s">
        <v>83</v>
      </c>
      <c r="AV1490" s="13" t="s">
        <v>83</v>
      </c>
      <c r="AW1490" s="13" t="s">
        <v>30</v>
      </c>
      <c r="AX1490" s="13" t="s">
        <v>73</v>
      </c>
      <c r="AY1490" s="249" t="s">
        <v>151</v>
      </c>
    </row>
    <row r="1491" s="14" customFormat="1">
      <c r="A1491" s="14"/>
      <c r="B1491" s="250"/>
      <c r="C1491" s="251"/>
      <c r="D1491" s="234" t="s">
        <v>160</v>
      </c>
      <c r="E1491" s="252" t="s">
        <v>1</v>
      </c>
      <c r="F1491" s="253" t="s">
        <v>162</v>
      </c>
      <c r="G1491" s="251"/>
      <c r="H1491" s="254">
        <v>18.5</v>
      </c>
      <c r="I1491" s="255"/>
      <c r="J1491" s="251"/>
      <c r="K1491" s="251"/>
      <c r="L1491" s="256"/>
      <c r="M1491" s="257"/>
      <c r="N1491" s="258"/>
      <c r="O1491" s="258"/>
      <c r="P1491" s="258"/>
      <c r="Q1491" s="258"/>
      <c r="R1491" s="258"/>
      <c r="S1491" s="258"/>
      <c r="T1491" s="25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60" t="s">
        <v>160</v>
      </c>
      <c r="AU1491" s="260" t="s">
        <v>83</v>
      </c>
      <c r="AV1491" s="14" t="s">
        <v>157</v>
      </c>
      <c r="AW1491" s="14" t="s">
        <v>30</v>
      </c>
      <c r="AX1491" s="14" t="s">
        <v>81</v>
      </c>
      <c r="AY1491" s="260" t="s">
        <v>151</v>
      </c>
    </row>
    <row r="1492" s="2" customFormat="1" ht="21.75" customHeight="1">
      <c r="A1492" s="38"/>
      <c r="B1492" s="39"/>
      <c r="C1492" s="272" t="s">
        <v>1959</v>
      </c>
      <c r="D1492" s="272" t="s">
        <v>387</v>
      </c>
      <c r="E1492" s="273" t="s">
        <v>1960</v>
      </c>
      <c r="F1492" s="274" t="s">
        <v>1961</v>
      </c>
      <c r="G1492" s="275" t="s">
        <v>194</v>
      </c>
      <c r="H1492" s="276">
        <v>0.65100000000000002</v>
      </c>
      <c r="I1492" s="277"/>
      <c r="J1492" s="278">
        <f>ROUND(I1492*H1492,2)</f>
        <v>0</v>
      </c>
      <c r="K1492" s="279"/>
      <c r="L1492" s="280"/>
      <c r="M1492" s="281" t="s">
        <v>1</v>
      </c>
      <c r="N1492" s="282" t="s">
        <v>40</v>
      </c>
      <c r="O1492" s="92"/>
      <c r="P1492" s="230">
        <f>O1492*H1492</f>
        <v>0</v>
      </c>
      <c r="Q1492" s="230">
        <v>0.55000000000000004</v>
      </c>
      <c r="R1492" s="230">
        <f>Q1492*H1492</f>
        <v>0.35805000000000003</v>
      </c>
      <c r="S1492" s="230">
        <v>0</v>
      </c>
      <c r="T1492" s="231">
        <f>S1492*H1492</f>
        <v>0</v>
      </c>
      <c r="U1492" s="38"/>
      <c r="V1492" s="38"/>
      <c r="W1492" s="38"/>
      <c r="X1492" s="38"/>
      <c r="Y1492" s="38"/>
      <c r="Z1492" s="38"/>
      <c r="AA1492" s="38"/>
      <c r="AB1492" s="38"/>
      <c r="AC1492" s="38"/>
      <c r="AD1492" s="38"/>
      <c r="AE1492" s="38"/>
      <c r="AR1492" s="232" t="s">
        <v>340</v>
      </c>
      <c r="AT1492" s="232" t="s">
        <v>387</v>
      </c>
      <c r="AU1492" s="232" t="s">
        <v>83</v>
      </c>
      <c r="AY1492" s="17" t="s">
        <v>151</v>
      </c>
      <c r="BE1492" s="233">
        <f>IF(N1492="základní",J1492,0)</f>
        <v>0</v>
      </c>
      <c r="BF1492" s="233">
        <f>IF(N1492="snížená",J1492,0)</f>
        <v>0</v>
      </c>
      <c r="BG1492" s="233">
        <f>IF(N1492="zákl. přenesená",J1492,0)</f>
        <v>0</v>
      </c>
      <c r="BH1492" s="233">
        <f>IF(N1492="sníž. přenesená",J1492,0)</f>
        <v>0</v>
      </c>
      <c r="BI1492" s="233">
        <f>IF(N1492="nulová",J1492,0)</f>
        <v>0</v>
      </c>
      <c r="BJ1492" s="17" t="s">
        <v>157</v>
      </c>
      <c r="BK1492" s="233">
        <f>ROUND(I1492*H1492,2)</f>
        <v>0</v>
      </c>
      <c r="BL1492" s="17" t="s">
        <v>250</v>
      </c>
      <c r="BM1492" s="232" t="s">
        <v>1962</v>
      </c>
    </row>
    <row r="1493" s="2" customFormat="1">
      <c r="A1493" s="38"/>
      <c r="B1493" s="39"/>
      <c r="C1493" s="40"/>
      <c r="D1493" s="234" t="s">
        <v>159</v>
      </c>
      <c r="E1493" s="40"/>
      <c r="F1493" s="235" t="s">
        <v>1961</v>
      </c>
      <c r="G1493" s="40"/>
      <c r="H1493" s="40"/>
      <c r="I1493" s="236"/>
      <c r="J1493" s="40"/>
      <c r="K1493" s="40"/>
      <c r="L1493" s="44"/>
      <c r="M1493" s="237"/>
      <c r="N1493" s="238"/>
      <c r="O1493" s="92"/>
      <c r="P1493" s="92"/>
      <c r="Q1493" s="92"/>
      <c r="R1493" s="92"/>
      <c r="S1493" s="92"/>
      <c r="T1493" s="93"/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  <c r="AE1493" s="38"/>
      <c r="AT1493" s="17" t="s">
        <v>159</v>
      </c>
      <c r="AU1493" s="17" t="s">
        <v>83</v>
      </c>
    </row>
    <row r="1494" s="13" customFormat="1">
      <c r="A1494" s="13"/>
      <c r="B1494" s="239"/>
      <c r="C1494" s="240"/>
      <c r="D1494" s="234" t="s">
        <v>160</v>
      </c>
      <c r="E1494" s="241" t="s">
        <v>1</v>
      </c>
      <c r="F1494" s="242" t="s">
        <v>1963</v>
      </c>
      <c r="G1494" s="240"/>
      <c r="H1494" s="243">
        <v>0.65100000000000002</v>
      </c>
      <c r="I1494" s="244"/>
      <c r="J1494" s="240"/>
      <c r="K1494" s="240"/>
      <c r="L1494" s="245"/>
      <c r="M1494" s="246"/>
      <c r="N1494" s="247"/>
      <c r="O1494" s="247"/>
      <c r="P1494" s="247"/>
      <c r="Q1494" s="247"/>
      <c r="R1494" s="247"/>
      <c r="S1494" s="247"/>
      <c r="T1494" s="248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49" t="s">
        <v>160</v>
      </c>
      <c r="AU1494" s="249" t="s">
        <v>83</v>
      </c>
      <c r="AV1494" s="13" t="s">
        <v>83</v>
      </c>
      <c r="AW1494" s="13" t="s">
        <v>30</v>
      </c>
      <c r="AX1494" s="13" t="s">
        <v>73</v>
      </c>
      <c r="AY1494" s="249" t="s">
        <v>151</v>
      </c>
    </row>
    <row r="1495" s="14" customFormat="1">
      <c r="A1495" s="14"/>
      <c r="B1495" s="250"/>
      <c r="C1495" s="251"/>
      <c r="D1495" s="234" t="s">
        <v>160</v>
      </c>
      <c r="E1495" s="252" t="s">
        <v>1</v>
      </c>
      <c r="F1495" s="253" t="s">
        <v>162</v>
      </c>
      <c r="G1495" s="251"/>
      <c r="H1495" s="254">
        <v>0.65100000000000002</v>
      </c>
      <c r="I1495" s="255"/>
      <c r="J1495" s="251"/>
      <c r="K1495" s="251"/>
      <c r="L1495" s="256"/>
      <c r="M1495" s="257"/>
      <c r="N1495" s="258"/>
      <c r="O1495" s="258"/>
      <c r="P1495" s="258"/>
      <c r="Q1495" s="258"/>
      <c r="R1495" s="258"/>
      <c r="S1495" s="258"/>
      <c r="T1495" s="259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60" t="s">
        <v>160</v>
      </c>
      <c r="AU1495" s="260" t="s">
        <v>83</v>
      </c>
      <c r="AV1495" s="14" t="s">
        <v>157</v>
      </c>
      <c r="AW1495" s="14" t="s">
        <v>30</v>
      </c>
      <c r="AX1495" s="14" t="s">
        <v>81</v>
      </c>
      <c r="AY1495" s="260" t="s">
        <v>151</v>
      </c>
    </row>
    <row r="1496" s="2" customFormat="1" ht="24.15" customHeight="1">
      <c r="A1496" s="38"/>
      <c r="B1496" s="39"/>
      <c r="C1496" s="220" t="s">
        <v>1964</v>
      </c>
      <c r="D1496" s="220" t="s">
        <v>153</v>
      </c>
      <c r="E1496" s="221" t="s">
        <v>1965</v>
      </c>
      <c r="F1496" s="222" t="s">
        <v>1966</v>
      </c>
      <c r="G1496" s="223" t="s">
        <v>184</v>
      </c>
      <c r="H1496" s="224">
        <v>37</v>
      </c>
      <c r="I1496" s="225"/>
      <c r="J1496" s="226">
        <f>ROUND(I1496*H1496,2)</f>
        <v>0</v>
      </c>
      <c r="K1496" s="227"/>
      <c r="L1496" s="44"/>
      <c r="M1496" s="228" t="s">
        <v>1</v>
      </c>
      <c r="N1496" s="229" t="s">
        <v>40</v>
      </c>
      <c r="O1496" s="92"/>
      <c r="P1496" s="230">
        <f>O1496*H1496</f>
        <v>0</v>
      </c>
      <c r="Q1496" s="230">
        <v>0.0073200000000000001</v>
      </c>
      <c r="R1496" s="230">
        <f>Q1496*H1496</f>
        <v>0.27084000000000003</v>
      </c>
      <c r="S1496" s="230">
        <v>0</v>
      </c>
      <c r="T1496" s="231">
        <f>S1496*H1496</f>
        <v>0</v>
      </c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  <c r="AE1496" s="38"/>
      <c r="AR1496" s="232" t="s">
        <v>250</v>
      </c>
      <c r="AT1496" s="232" t="s">
        <v>153</v>
      </c>
      <c r="AU1496" s="232" t="s">
        <v>83</v>
      </c>
      <c r="AY1496" s="17" t="s">
        <v>151</v>
      </c>
      <c r="BE1496" s="233">
        <f>IF(N1496="základní",J1496,0)</f>
        <v>0</v>
      </c>
      <c r="BF1496" s="233">
        <f>IF(N1496="snížená",J1496,0)</f>
        <v>0</v>
      </c>
      <c r="BG1496" s="233">
        <f>IF(N1496="zákl. přenesená",J1496,0)</f>
        <v>0</v>
      </c>
      <c r="BH1496" s="233">
        <f>IF(N1496="sníž. přenesená",J1496,0)</f>
        <v>0</v>
      </c>
      <c r="BI1496" s="233">
        <f>IF(N1496="nulová",J1496,0)</f>
        <v>0</v>
      </c>
      <c r="BJ1496" s="17" t="s">
        <v>157</v>
      </c>
      <c r="BK1496" s="233">
        <f>ROUND(I1496*H1496,2)</f>
        <v>0</v>
      </c>
      <c r="BL1496" s="17" t="s">
        <v>250</v>
      </c>
      <c r="BM1496" s="232" t="s">
        <v>1967</v>
      </c>
    </row>
    <row r="1497" s="2" customFormat="1">
      <c r="A1497" s="38"/>
      <c r="B1497" s="39"/>
      <c r="C1497" s="40"/>
      <c r="D1497" s="234" t="s">
        <v>159</v>
      </c>
      <c r="E1497" s="40"/>
      <c r="F1497" s="235" t="s">
        <v>1966</v>
      </c>
      <c r="G1497" s="40"/>
      <c r="H1497" s="40"/>
      <c r="I1497" s="236"/>
      <c r="J1497" s="40"/>
      <c r="K1497" s="40"/>
      <c r="L1497" s="44"/>
      <c r="M1497" s="237"/>
      <c r="N1497" s="238"/>
      <c r="O1497" s="92"/>
      <c r="P1497" s="92"/>
      <c r="Q1497" s="92"/>
      <c r="R1497" s="92"/>
      <c r="S1497" s="92"/>
      <c r="T1497" s="93"/>
      <c r="U1497" s="38"/>
      <c r="V1497" s="38"/>
      <c r="W1497" s="38"/>
      <c r="X1497" s="38"/>
      <c r="Y1497" s="38"/>
      <c r="Z1497" s="38"/>
      <c r="AA1497" s="38"/>
      <c r="AB1497" s="38"/>
      <c r="AC1497" s="38"/>
      <c r="AD1497" s="38"/>
      <c r="AE1497" s="38"/>
      <c r="AT1497" s="17" t="s">
        <v>159</v>
      </c>
      <c r="AU1497" s="17" t="s">
        <v>83</v>
      </c>
    </row>
    <row r="1498" s="15" customFormat="1">
      <c r="A1498" s="15"/>
      <c r="B1498" s="261"/>
      <c r="C1498" s="262"/>
      <c r="D1498" s="234" t="s">
        <v>160</v>
      </c>
      <c r="E1498" s="263" t="s">
        <v>1</v>
      </c>
      <c r="F1498" s="264" t="s">
        <v>1863</v>
      </c>
      <c r="G1498" s="262"/>
      <c r="H1498" s="263" t="s">
        <v>1</v>
      </c>
      <c r="I1498" s="265"/>
      <c r="J1498" s="262"/>
      <c r="K1498" s="262"/>
      <c r="L1498" s="266"/>
      <c r="M1498" s="267"/>
      <c r="N1498" s="268"/>
      <c r="O1498" s="268"/>
      <c r="P1498" s="268"/>
      <c r="Q1498" s="268"/>
      <c r="R1498" s="268"/>
      <c r="S1498" s="268"/>
      <c r="T1498" s="269"/>
      <c r="U1498" s="15"/>
      <c r="V1498" s="15"/>
      <c r="W1498" s="15"/>
      <c r="X1498" s="15"/>
      <c r="Y1498" s="15"/>
      <c r="Z1498" s="15"/>
      <c r="AA1498" s="15"/>
      <c r="AB1498" s="15"/>
      <c r="AC1498" s="15"/>
      <c r="AD1498" s="15"/>
      <c r="AE1498" s="15"/>
      <c r="AT1498" s="270" t="s">
        <v>160</v>
      </c>
      <c r="AU1498" s="270" t="s">
        <v>83</v>
      </c>
      <c r="AV1498" s="15" t="s">
        <v>81</v>
      </c>
      <c r="AW1498" s="15" t="s">
        <v>30</v>
      </c>
      <c r="AX1498" s="15" t="s">
        <v>73</v>
      </c>
      <c r="AY1498" s="270" t="s">
        <v>151</v>
      </c>
    </row>
    <row r="1499" s="13" customFormat="1">
      <c r="A1499" s="13"/>
      <c r="B1499" s="239"/>
      <c r="C1499" s="240"/>
      <c r="D1499" s="234" t="s">
        <v>160</v>
      </c>
      <c r="E1499" s="241" t="s">
        <v>1</v>
      </c>
      <c r="F1499" s="242" t="s">
        <v>1890</v>
      </c>
      <c r="G1499" s="240"/>
      <c r="H1499" s="243">
        <v>9.8000000000000007</v>
      </c>
      <c r="I1499" s="244"/>
      <c r="J1499" s="240"/>
      <c r="K1499" s="240"/>
      <c r="L1499" s="245"/>
      <c r="M1499" s="246"/>
      <c r="N1499" s="247"/>
      <c r="O1499" s="247"/>
      <c r="P1499" s="247"/>
      <c r="Q1499" s="247"/>
      <c r="R1499" s="247"/>
      <c r="S1499" s="247"/>
      <c r="T1499" s="24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49" t="s">
        <v>160</v>
      </c>
      <c r="AU1499" s="249" t="s">
        <v>83</v>
      </c>
      <c r="AV1499" s="13" t="s">
        <v>83</v>
      </c>
      <c r="AW1499" s="13" t="s">
        <v>30</v>
      </c>
      <c r="AX1499" s="13" t="s">
        <v>73</v>
      </c>
      <c r="AY1499" s="249" t="s">
        <v>151</v>
      </c>
    </row>
    <row r="1500" s="15" customFormat="1">
      <c r="A1500" s="15"/>
      <c r="B1500" s="261"/>
      <c r="C1500" s="262"/>
      <c r="D1500" s="234" t="s">
        <v>160</v>
      </c>
      <c r="E1500" s="263" t="s">
        <v>1</v>
      </c>
      <c r="F1500" s="264" t="s">
        <v>1863</v>
      </c>
      <c r="G1500" s="262"/>
      <c r="H1500" s="263" t="s">
        <v>1</v>
      </c>
      <c r="I1500" s="265"/>
      <c r="J1500" s="262"/>
      <c r="K1500" s="262"/>
      <c r="L1500" s="266"/>
      <c r="M1500" s="267"/>
      <c r="N1500" s="268"/>
      <c r="O1500" s="268"/>
      <c r="P1500" s="268"/>
      <c r="Q1500" s="268"/>
      <c r="R1500" s="268"/>
      <c r="S1500" s="268"/>
      <c r="T1500" s="269"/>
      <c r="U1500" s="15"/>
      <c r="V1500" s="15"/>
      <c r="W1500" s="15"/>
      <c r="X1500" s="15"/>
      <c r="Y1500" s="15"/>
      <c r="Z1500" s="15"/>
      <c r="AA1500" s="15"/>
      <c r="AB1500" s="15"/>
      <c r="AC1500" s="15"/>
      <c r="AD1500" s="15"/>
      <c r="AE1500" s="15"/>
      <c r="AT1500" s="270" t="s">
        <v>160</v>
      </c>
      <c r="AU1500" s="270" t="s">
        <v>83</v>
      </c>
      <c r="AV1500" s="15" t="s">
        <v>81</v>
      </c>
      <c r="AW1500" s="15" t="s">
        <v>30</v>
      </c>
      <c r="AX1500" s="15" t="s">
        <v>73</v>
      </c>
      <c r="AY1500" s="270" t="s">
        <v>151</v>
      </c>
    </row>
    <row r="1501" s="13" customFormat="1">
      <c r="A1501" s="13"/>
      <c r="B1501" s="239"/>
      <c r="C1501" s="240"/>
      <c r="D1501" s="234" t="s">
        <v>160</v>
      </c>
      <c r="E1501" s="241" t="s">
        <v>1</v>
      </c>
      <c r="F1501" s="242" t="s">
        <v>1895</v>
      </c>
      <c r="G1501" s="240"/>
      <c r="H1501" s="243">
        <v>27.199999999999999</v>
      </c>
      <c r="I1501" s="244"/>
      <c r="J1501" s="240"/>
      <c r="K1501" s="240"/>
      <c r="L1501" s="245"/>
      <c r="M1501" s="246"/>
      <c r="N1501" s="247"/>
      <c r="O1501" s="247"/>
      <c r="P1501" s="247"/>
      <c r="Q1501" s="247"/>
      <c r="R1501" s="247"/>
      <c r="S1501" s="247"/>
      <c r="T1501" s="24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49" t="s">
        <v>160</v>
      </c>
      <c r="AU1501" s="249" t="s">
        <v>83</v>
      </c>
      <c r="AV1501" s="13" t="s">
        <v>83</v>
      </c>
      <c r="AW1501" s="13" t="s">
        <v>30</v>
      </c>
      <c r="AX1501" s="13" t="s">
        <v>73</v>
      </c>
      <c r="AY1501" s="249" t="s">
        <v>151</v>
      </c>
    </row>
    <row r="1502" s="14" customFormat="1">
      <c r="A1502" s="14"/>
      <c r="B1502" s="250"/>
      <c r="C1502" s="251"/>
      <c r="D1502" s="234" t="s">
        <v>160</v>
      </c>
      <c r="E1502" s="252" t="s">
        <v>1</v>
      </c>
      <c r="F1502" s="253" t="s">
        <v>162</v>
      </c>
      <c r="G1502" s="251"/>
      <c r="H1502" s="254">
        <v>37</v>
      </c>
      <c r="I1502" s="255"/>
      <c r="J1502" s="251"/>
      <c r="K1502" s="251"/>
      <c r="L1502" s="256"/>
      <c r="M1502" s="257"/>
      <c r="N1502" s="258"/>
      <c r="O1502" s="258"/>
      <c r="P1502" s="258"/>
      <c r="Q1502" s="258"/>
      <c r="R1502" s="258"/>
      <c r="S1502" s="258"/>
      <c r="T1502" s="25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60" t="s">
        <v>160</v>
      </c>
      <c r="AU1502" s="260" t="s">
        <v>83</v>
      </c>
      <c r="AV1502" s="14" t="s">
        <v>157</v>
      </c>
      <c r="AW1502" s="14" t="s">
        <v>30</v>
      </c>
      <c r="AX1502" s="14" t="s">
        <v>81</v>
      </c>
      <c r="AY1502" s="260" t="s">
        <v>151</v>
      </c>
    </row>
    <row r="1503" s="2" customFormat="1" ht="24.15" customHeight="1">
      <c r="A1503" s="38"/>
      <c r="B1503" s="39"/>
      <c r="C1503" s="220" t="s">
        <v>1968</v>
      </c>
      <c r="D1503" s="220" t="s">
        <v>153</v>
      </c>
      <c r="E1503" s="221" t="s">
        <v>1969</v>
      </c>
      <c r="F1503" s="222" t="s">
        <v>1970</v>
      </c>
      <c r="G1503" s="223" t="s">
        <v>184</v>
      </c>
      <c r="H1503" s="224">
        <v>122</v>
      </c>
      <c r="I1503" s="225"/>
      <c r="J1503" s="226">
        <f>ROUND(I1503*H1503,2)</f>
        <v>0</v>
      </c>
      <c r="K1503" s="227"/>
      <c r="L1503" s="44"/>
      <c r="M1503" s="228" t="s">
        <v>1</v>
      </c>
      <c r="N1503" s="229" t="s">
        <v>40</v>
      </c>
      <c r="O1503" s="92"/>
      <c r="P1503" s="230">
        <f>O1503*H1503</f>
        <v>0</v>
      </c>
      <c r="Q1503" s="230">
        <v>0.01363</v>
      </c>
      <c r="R1503" s="230">
        <f>Q1503*H1503</f>
        <v>1.66286</v>
      </c>
      <c r="S1503" s="230">
        <v>0</v>
      </c>
      <c r="T1503" s="231">
        <f>S1503*H1503</f>
        <v>0</v>
      </c>
      <c r="U1503" s="38"/>
      <c r="V1503" s="38"/>
      <c r="W1503" s="38"/>
      <c r="X1503" s="38"/>
      <c r="Y1503" s="38"/>
      <c r="Z1503" s="38"/>
      <c r="AA1503" s="38"/>
      <c r="AB1503" s="38"/>
      <c r="AC1503" s="38"/>
      <c r="AD1503" s="38"/>
      <c r="AE1503" s="38"/>
      <c r="AR1503" s="232" t="s">
        <v>250</v>
      </c>
      <c r="AT1503" s="232" t="s">
        <v>153</v>
      </c>
      <c r="AU1503" s="232" t="s">
        <v>83</v>
      </c>
      <c r="AY1503" s="17" t="s">
        <v>151</v>
      </c>
      <c r="BE1503" s="233">
        <f>IF(N1503="základní",J1503,0)</f>
        <v>0</v>
      </c>
      <c r="BF1503" s="233">
        <f>IF(N1503="snížená",J1503,0)</f>
        <v>0</v>
      </c>
      <c r="BG1503" s="233">
        <f>IF(N1503="zákl. přenesená",J1503,0)</f>
        <v>0</v>
      </c>
      <c r="BH1503" s="233">
        <f>IF(N1503="sníž. přenesená",J1503,0)</f>
        <v>0</v>
      </c>
      <c r="BI1503" s="233">
        <f>IF(N1503="nulová",J1503,0)</f>
        <v>0</v>
      </c>
      <c r="BJ1503" s="17" t="s">
        <v>157</v>
      </c>
      <c r="BK1503" s="233">
        <f>ROUND(I1503*H1503,2)</f>
        <v>0</v>
      </c>
      <c r="BL1503" s="17" t="s">
        <v>250</v>
      </c>
      <c r="BM1503" s="232" t="s">
        <v>1971</v>
      </c>
    </row>
    <row r="1504" s="2" customFormat="1">
      <c r="A1504" s="38"/>
      <c r="B1504" s="39"/>
      <c r="C1504" s="40"/>
      <c r="D1504" s="234" t="s">
        <v>159</v>
      </c>
      <c r="E1504" s="40"/>
      <c r="F1504" s="235" t="s">
        <v>1970</v>
      </c>
      <c r="G1504" s="40"/>
      <c r="H1504" s="40"/>
      <c r="I1504" s="236"/>
      <c r="J1504" s="40"/>
      <c r="K1504" s="40"/>
      <c r="L1504" s="44"/>
      <c r="M1504" s="237"/>
      <c r="N1504" s="238"/>
      <c r="O1504" s="92"/>
      <c r="P1504" s="92"/>
      <c r="Q1504" s="92"/>
      <c r="R1504" s="92"/>
      <c r="S1504" s="92"/>
      <c r="T1504" s="93"/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T1504" s="17" t="s">
        <v>159</v>
      </c>
      <c r="AU1504" s="17" t="s">
        <v>83</v>
      </c>
    </row>
    <row r="1505" s="15" customFormat="1">
      <c r="A1505" s="15"/>
      <c r="B1505" s="261"/>
      <c r="C1505" s="262"/>
      <c r="D1505" s="234" t="s">
        <v>160</v>
      </c>
      <c r="E1505" s="263" t="s">
        <v>1</v>
      </c>
      <c r="F1505" s="264" t="s">
        <v>1866</v>
      </c>
      <c r="G1505" s="262"/>
      <c r="H1505" s="263" t="s">
        <v>1</v>
      </c>
      <c r="I1505" s="265"/>
      <c r="J1505" s="262"/>
      <c r="K1505" s="262"/>
      <c r="L1505" s="266"/>
      <c r="M1505" s="267"/>
      <c r="N1505" s="268"/>
      <c r="O1505" s="268"/>
      <c r="P1505" s="268"/>
      <c r="Q1505" s="268"/>
      <c r="R1505" s="268"/>
      <c r="S1505" s="268"/>
      <c r="T1505" s="269"/>
      <c r="U1505" s="15"/>
      <c r="V1505" s="15"/>
      <c r="W1505" s="15"/>
      <c r="X1505" s="15"/>
      <c r="Y1505" s="15"/>
      <c r="Z1505" s="15"/>
      <c r="AA1505" s="15"/>
      <c r="AB1505" s="15"/>
      <c r="AC1505" s="15"/>
      <c r="AD1505" s="15"/>
      <c r="AE1505" s="15"/>
      <c r="AT1505" s="270" t="s">
        <v>160</v>
      </c>
      <c r="AU1505" s="270" t="s">
        <v>83</v>
      </c>
      <c r="AV1505" s="15" t="s">
        <v>81</v>
      </c>
      <c r="AW1505" s="15" t="s">
        <v>30</v>
      </c>
      <c r="AX1505" s="15" t="s">
        <v>73</v>
      </c>
      <c r="AY1505" s="270" t="s">
        <v>151</v>
      </c>
    </row>
    <row r="1506" s="13" customFormat="1">
      <c r="A1506" s="13"/>
      <c r="B1506" s="239"/>
      <c r="C1506" s="240"/>
      <c r="D1506" s="234" t="s">
        <v>160</v>
      </c>
      <c r="E1506" s="241" t="s">
        <v>1</v>
      </c>
      <c r="F1506" s="242" t="s">
        <v>1900</v>
      </c>
      <c r="G1506" s="240"/>
      <c r="H1506" s="243">
        <v>2.2000000000000002</v>
      </c>
      <c r="I1506" s="244"/>
      <c r="J1506" s="240"/>
      <c r="K1506" s="240"/>
      <c r="L1506" s="245"/>
      <c r="M1506" s="246"/>
      <c r="N1506" s="247"/>
      <c r="O1506" s="247"/>
      <c r="P1506" s="247"/>
      <c r="Q1506" s="247"/>
      <c r="R1506" s="247"/>
      <c r="S1506" s="247"/>
      <c r="T1506" s="248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49" t="s">
        <v>160</v>
      </c>
      <c r="AU1506" s="249" t="s">
        <v>83</v>
      </c>
      <c r="AV1506" s="13" t="s">
        <v>83</v>
      </c>
      <c r="AW1506" s="13" t="s">
        <v>30</v>
      </c>
      <c r="AX1506" s="13" t="s">
        <v>73</v>
      </c>
      <c r="AY1506" s="249" t="s">
        <v>151</v>
      </c>
    </row>
    <row r="1507" s="15" customFormat="1">
      <c r="A1507" s="15"/>
      <c r="B1507" s="261"/>
      <c r="C1507" s="262"/>
      <c r="D1507" s="234" t="s">
        <v>160</v>
      </c>
      <c r="E1507" s="263" t="s">
        <v>1</v>
      </c>
      <c r="F1507" s="264" t="s">
        <v>1868</v>
      </c>
      <c r="G1507" s="262"/>
      <c r="H1507" s="263" t="s">
        <v>1</v>
      </c>
      <c r="I1507" s="265"/>
      <c r="J1507" s="262"/>
      <c r="K1507" s="262"/>
      <c r="L1507" s="266"/>
      <c r="M1507" s="267"/>
      <c r="N1507" s="268"/>
      <c r="O1507" s="268"/>
      <c r="P1507" s="268"/>
      <c r="Q1507" s="268"/>
      <c r="R1507" s="268"/>
      <c r="S1507" s="268"/>
      <c r="T1507" s="269"/>
      <c r="U1507" s="15"/>
      <c r="V1507" s="15"/>
      <c r="W1507" s="15"/>
      <c r="X1507" s="15"/>
      <c r="Y1507" s="15"/>
      <c r="Z1507" s="15"/>
      <c r="AA1507" s="15"/>
      <c r="AB1507" s="15"/>
      <c r="AC1507" s="15"/>
      <c r="AD1507" s="15"/>
      <c r="AE1507" s="15"/>
      <c r="AT1507" s="270" t="s">
        <v>160</v>
      </c>
      <c r="AU1507" s="270" t="s">
        <v>83</v>
      </c>
      <c r="AV1507" s="15" t="s">
        <v>81</v>
      </c>
      <c r="AW1507" s="15" t="s">
        <v>30</v>
      </c>
      <c r="AX1507" s="15" t="s">
        <v>73</v>
      </c>
      <c r="AY1507" s="270" t="s">
        <v>151</v>
      </c>
    </row>
    <row r="1508" s="13" customFormat="1">
      <c r="A1508" s="13"/>
      <c r="B1508" s="239"/>
      <c r="C1508" s="240"/>
      <c r="D1508" s="234" t="s">
        <v>160</v>
      </c>
      <c r="E1508" s="241" t="s">
        <v>1</v>
      </c>
      <c r="F1508" s="242" t="s">
        <v>1901</v>
      </c>
      <c r="G1508" s="240"/>
      <c r="H1508" s="243">
        <v>4.2000000000000002</v>
      </c>
      <c r="I1508" s="244"/>
      <c r="J1508" s="240"/>
      <c r="K1508" s="240"/>
      <c r="L1508" s="245"/>
      <c r="M1508" s="246"/>
      <c r="N1508" s="247"/>
      <c r="O1508" s="247"/>
      <c r="P1508" s="247"/>
      <c r="Q1508" s="247"/>
      <c r="R1508" s="247"/>
      <c r="S1508" s="247"/>
      <c r="T1508" s="248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49" t="s">
        <v>160</v>
      </c>
      <c r="AU1508" s="249" t="s">
        <v>83</v>
      </c>
      <c r="AV1508" s="13" t="s">
        <v>83</v>
      </c>
      <c r="AW1508" s="13" t="s">
        <v>30</v>
      </c>
      <c r="AX1508" s="13" t="s">
        <v>73</v>
      </c>
      <c r="AY1508" s="249" t="s">
        <v>151</v>
      </c>
    </row>
    <row r="1509" s="15" customFormat="1">
      <c r="A1509" s="15"/>
      <c r="B1509" s="261"/>
      <c r="C1509" s="262"/>
      <c r="D1509" s="234" t="s">
        <v>160</v>
      </c>
      <c r="E1509" s="263" t="s">
        <v>1</v>
      </c>
      <c r="F1509" s="264" t="s">
        <v>1866</v>
      </c>
      <c r="G1509" s="262"/>
      <c r="H1509" s="263" t="s">
        <v>1</v>
      </c>
      <c r="I1509" s="265"/>
      <c r="J1509" s="262"/>
      <c r="K1509" s="262"/>
      <c r="L1509" s="266"/>
      <c r="M1509" s="267"/>
      <c r="N1509" s="268"/>
      <c r="O1509" s="268"/>
      <c r="P1509" s="268"/>
      <c r="Q1509" s="268"/>
      <c r="R1509" s="268"/>
      <c r="S1509" s="268"/>
      <c r="T1509" s="269"/>
      <c r="U1509" s="15"/>
      <c r="V1509" s="15"/>
      <c r="W1509" s="15"/>
      <c r="X1509" s="15"/>
      <c r="Y1509" s="15"/>
      <c r="Z1509" s="15"/>
      <c r="AA1509" s="15"/>
      <c r="AB1509" s="15"/>
      <c r="AC1509" s="15"/>
      <c r="AD1509" s="15"/>
      <c r="AE1509" s="15"/>
      <c r="AT1509" s="270" t="s">
        <v>160</v>
      </c>
      <c r="AU1509" s="270" t="s">
        <v>83</v>
      </c>
      <c r="AV1509" s="15" t="s">
        <v>81</v>
      </c>
      <c r="AW1509" s="15" t="s">
        <v>30</v>
      </c>
      <c r="AX1509" s="15" t="s">
        <v>73</v>
      </c>
      <c r="AY1509" s="270" t="s">
        <v>151</v>
      </c>
    </row>
    <row r="1510" s="13" customFormat="1">
      <c r="A1510" s="13"/>
      <c r="B1510" s="239"/>
      <c r="C1510" s="240"/>
      <c r="D1510" s="234" t="s">
        <v>160</v>
      </c>
      <c r="E1510" s="241" t="s">
        <v>1</v>
      </c>
      <c r="F1510" s="242" t="s">
        <v>1906</v>
      </c>
      <c r="G1510" s="240"/>
      <c r="H1510" s="243">
        <v>42.799999999999997</v>
      </c>
      <c r="I1510" s="244"/>
      <c r="J1510" s="240"/>
      <c r="K1510" s="240"/>
      <c r="L1510" s="245"/>
      <c r="M1510" s="246"/>
      <c r="N1510" s="247"/>
      <c r="O1510" s="247"/>
      <c r="P1510" s="247"/>
      <c r="Q1510" s="247"/>
      <c r="R1510" s="247"/>
      <c r="S1510" s="247"/>
      <c r="T1510" s="24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49" t="s">
        <v>160</v>
      </c>
      <c r="AU1510" s="249" t="s">
        <v>83</v>
      </c>
      <c r="AV1510" s="13" t="s">
        <v>83</v>
      </c>
      <c r="AW1510" s="13" t="s">
        <v>30</v>
      </c>
      <c r="AX1510" s="13" t="s">
        <v>73</v>
      </c>
      <c r="AY1510" s="249" t="s">
        <v>151</v>
      </c>
    </row>
    <row r="1511" s="15" customFormat="1">
      <c r="A1511" s="15"/>
      <c r="B1511" s="261"/>
      <c r="C1511" s="262"/>
      <c r="D1511" s="234" t="s">
        <v>160</v>
      </c>
      <c r="E1511" s="263" t="s">
        <v>1</v>
      </c>
      <c r="F1511" s="264" t="s">
        <v>1866</v>
      </c>
      <c r="G1511" s="262"/>
      <c r="H1511" s="263" t="s">
        <v>1</v>
      </c>
      <c r="I1511" s="265"/>
      <c r="J1511" s="262"/>
      <c r="K1511" s="262"/>
      <c r="L1511" s="266"/>
      <c r="M1511" s="267"/>
      <c r="N1511" s="268"/>
      <c r="O1511" s="268"/>
      <c r="P1511" s="268"/>
      <c r="Q1511" s="268"/>
      <c r="R1511" s="268"/>
      <c r="S1511" s="268"/>
      <c r="T1511" s="269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15"/>
      <c r="AT1511" s="270" t="s">
        <v>160</v>
      </c>
      <c r="AU1511" s="270" t="s">
        <v>83</v>
      </c>
      <c r="AV1511" s="15" t="s">
        <v>81</v>
      </c>
      <c r="AW1511" s="15" t="s">
        <v>30</v>
      </c>
      <c r="AX1511" s="15" t="s">
        <v>73</v>
      </c>
      <c r="AY1511" s="270" t="s">
        <v>151</v>
      </c>
    </row>
    <row r="1512" s="13" customFormat="1">
      <c r="A1512" s="13"/>
      <c r="B1512" s="239"/>
      <c r="C1512" s="240"/>
      <c r="D1512" s="234" t="s">
        <v>160</v>
      </c>
      <c r="E1512" s="241" t="s">
        <v>1</v>
      </c>
      <c r="F1512" s="242" t="s">
        <v>1911</v>
      </c>
      <c r="G1512" s="240"/>
      <c r="H1512" s="243">
        <v>72.799999999999997</v>
      </c>
      <c r="I1512" s="244"/>
      <c r="J1512" s="240"/>
      <c r="K1512" s="240"/>
      <c r="L1512" s="245"/>
      <c r="M1512" s="246"/>
      <c r="N1512" s="247"/>
      <c r="O1512" s="247"/>
      <c r="P1512" s="247"/>
      <c r="Q1512" s="247"/>
      <c r="R1512" s="247"/>
      <c r="S1512" s="247"/>
      <c r="T1512" s="248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49" t="s">
        <v>160</v>
      </c>
      <c r="AU1512" s="249" t="s">
        <v>83</v>
      </c>
      <c r="AV1512" s="13" t="s">
        <v>83</v>
      </c>
      <c r="AW1512" s="13" t="s">
        <v>30</v>
      </c>
      <c r="AX1512" s="13" t="s">
        <v>73</v>
      </c>
      <c r="AY1512" s="249" t="s">
        <v>151</v>
      </c>
    </row>
    <row r="1513" s="14" customFormat="1">
      <c r="A1513" s="14"/>
      <c r="B1513" s="250"/>
      <c r="C1513" s="251"/>
      <c r="D1513" s="234" t="s">
        <v>160</v>
      </c>
      <c r="E1513" s="252" t="s">
        <v>1</v>
      </c>
      <c r="F1513" s="253" t="s">
        <v>162</v>
      </c>
      <c r="G1513" s="251"/>
      <c r="H1513" s="254">
        <v>122</v>
      </c>
      <c r="I1513" s="255"/>
      <c r="J1513" s="251"/>
      <c r="K1513" s="251"/>
      <c r="L1513" s="256"/>
      <c r="M1513" s="257"/>
      <c r="N1513" s="258"/>
      <c r="O1513" s="258"/>
      <c r="P1513" s="258"/>
      <c r="Q1513" s="258"/>
      <c r="R1513" s="258"/>
      <c r="S1513" s="258"/>
      <c r="T1513" s="259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60" t="s">
        <v>160</v>
      </c>
      <c r="AU1513" s="260" t="s">
        <v>83</v>
      </c>
      <c r="AV1513" s="14" t="s">
        <v>157</v>
      </c>
      <c r="AW1513" s="14" t="s">
        <v>30</v>
      </c>
      <c r="AX1513" s="14" t="s">
        <v>81</v>
      </c>
      <c r="AY1513" s="260" t="s">
        <v>151</v>
      </c>
    </row>
    <row r="1514" s="2" customFormat="1" ht="24.15" customHeight="1">
      <c r="A1514" s="38"/>
      <c r="B1514" s="39"/>
      <c r="C1514" s="220" t="s">
        <v>1972</v>
      </c>
      <c r="D1514" s="220" t="s">
        <v>153</v>
      </c>
      <c r="E1514" s="221" t="s">
        <v>1973</v>
      </c>
      <c r="F1514" s="222" t="s">
        <v>1974</v>
      </c>
      <c r="G1514" s="223" t="s">
        <v>156</v>
      </c>
      <c r="H1514" s="224">
        <v>134.5</v>
      </c>
      <c r="I1514" s="225"/>
      <c r="J1514" s="226">
        <f>ROUND(I1514*H1514,2)</f>
        <v>0</v>
      </c>
      <c r="K1514" s="227"/>
      <c r="L1514" s="44"/>
      <c r="M1514" s="228" t="s">
        <v>1</v>
      </c>
      <c r="N1514" s="229" t="s">
        <v>40</v>
      </c>
      <c r="O1514" s="92"/>
      <c r="P1514" s="230">
        <f>O1514*H1514</f>
        <v>0</v>
      </c>
      <c r="Q1514" s="230">
        <v>0</v>
      </c>
      <c r="R1514" s="230">
        <f>Q1514*H1514</f>
        <v>0</v>
      </c>
      <c r="S1514" s="230">
        <v>0</v>
      </c>
      <c r="T1514" s="231">
        <f>S1514*H1514</f>
        <v>0</v>
      </c>
      <c r="U1514" s="38"/>
      <c r="V1514" s="38"/>
      <c r="W1514" s="38"/>
      <c r="X1514" s="38"/>
      <c r="Y1514" s="38"/>
      <c r="Z1514" s="38"/>
      <c r="AA1514" s="38"/>
      <c r="AB1514" s="38"/>
      <c r="AC1514" s="38"/>
      <c r="AD1514" s="38"/>
      <c r="AE1514" s="38"/>
      <c r="AR1514" s="232" t="s">
        <v>250</v>
      </c>
      <c r="AT1514" s="232" t="s">
        <v>153</v>
      </c>
      <c r="AU1514" s="232" t="s">
        <v>83</v>
      </c>
      <c r="AY1514" s="17" t="s">
        <v>151</v>
      </c>
      <c r="BE1514" s="233">
        <f>IF(N1514="základní",J1514,0)</f>
        <v>0</v>
      </c>
      <c r="BF1514" s="233">
        <f>IF(N1514="snížená",J1514,0)</f>
        <v>0</v>
      </c>
      <c r="BG1514" s="233">
        <f>IF(N1514="zákl. přenesená",J1514,0)</f>
        <v>0</v>
      </c>
      <c r="BH1514" s="233">
        <f>IF(N1514="sníž. přenesená",J1514,0)</f>
        <v>0</v>
      </c>
      <c r="BI1514" s="233">
        <f>IF(N1514="nulová",J1514,0)</f>
        <v>0</v>
      </c>
      <c r="BJ1514" s="17" t="s">
        <v>157</v>
      </c>
      <c r="BK1514" s="233">
        <f>ROUND(I1514*H1514,2)</f>
        <v>0</v>
      </c>
      <c r="BL1514" s="17" t="s">
        <v>250</v>
      </c>
      <c r="BM1514" s="232" t="s">
        <v>1975</v>
      </c>
    </row>
    <row r="1515" s="2" customFormat="1">
      <c r="A1515" s="38"/>
      <c r="B1515" s="39"/>
      <c r="C1515" s="40"/>
      <c r="D1515" s="234" t="s">
        <v>159</v>
      </c>
      <c r="E1515" s="40"/>
      <c r="F1515" s="235" t="s">
        <v>1974</v>
      </c>
      <c r="G1515" s="40"/>
      <c r="H1515" s="40"/>
      <c r="I1515" s="236"/>
      <c r="J1515" s="40"/>
      <c r="K1515" s="40"/>
      <c r="L1515" s="44"/>
      <c r="M1515" s="237"/>
      <c r="N1515" s="238"/>
      <c r="O1515" s="92"/>
      <c r="P1515" s="92"/>
      <c r="Q1515" s="92"/>
      <c r="R1515" s="92"/>
      <c r="S1515" s="92"/>
      <c r="T1515" s="93"/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  <c r="AE1515" s="38"/>
      <c r="AT1515" s="17" t="s">
        <v>159</v>
      </c>
      <c r="AU1515" s="17" t="s">
        <v>83</v>
      </c>
    </row>
    <row r="1516" s="13" customFormat="1">
      <c r="A1516" s="13"/>
      <c r="B1516" s="239"/>
      <c r="C1516" s="240"/>
      <c r="D1516" s="234" t="s">
        <v>160</v>
      </c>
      <c r="E1516" s="241" t="s">
        <v>1</v>
      </c>
      <c r="F1516" s="242" t="s">
        <v>1976</v>
      </c>
      <c r="G1516" s="240"/>
      <c r="H1516" s="243">
        <v>134.5</v>
      </c>
      <c r="I1516" s="244"/>
      <c r="J1516" s="240"/>
      <c r="K1516" s="240"/>
      <c r="L1516" s="245"/>
      <c r="M1516" s="246"/>
      <c r="N1516" s="247"/>
      <c r="O1516" s="247"/>
      <c r="P1516" s="247"/>
      <c r="Q1516" s="247"/>
      <c r="R1516" s="247"/>
      <c r="S1516" s="247"/>
      <c r="T1516" s="24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49" t="s">
        <v>160</v>
      </c>
      <c r="AU1516" s="249" t="s">
        <v>83</v>
      </c>
      <c r="AV1516" s="13" t="s">
        <v>83</v>
      </c>
      <c r="AW1516" s="13" t="s">
        <v>30</v>
      </c>
      <c r="AX1516" s="13" t="s">
        <v>81</v>
      </c>
      <c r="AY1516" s="249" t="s">
        <v>151</v>
      </c>
    </row>
    <row r="1517" s="15" customFormat="1">
      <c r="A1517" s="15"/>
      <c r="B1517" s="261"/>
      <c r="C1517" s="262"/>
      <c r="D1517" s="234" t="s">
        <v>160</v>
      </c>
      <c r="E1517" s="263" t="s">
        <v>1</v>
      </c>
      <c r="F1517" s="264" t="s">
        <v>1977</v>
      </c>
      <c r="G1517" s="262"/>
      <c r="H1517" s="263" t="s">
        <v>1</v>
      </c>
      <c r="I1517" s="265"/>
      <c r="J1517" s="262"/>
      <c r="K1517" s="262"/>
      <c r="L1517" s="266"/>
      <c r="M1517" s="267"/>
      <c r="N1517" s="268"/>
      <c r="O1517" s="268"/>
      <c r="P1517" s="268"/>
      <c r="Q1517" s="268"/>
      <c r="R1517" s="268"/>
      <c r="S1517" s="268"/>
      <c r="T1517" s="269"/>
      <c r="U1517" s="15"/>
      <c r="V1517" s="15"/>
      <c r="W1517" s="15"/>
      <c r="X1517" s="15"/>
      <c r="Y1517" s="15"/>
      <c r="Z1517" s="15"/>
      <c r="AA1517" s="15"/>
      <c r="AB1517" s="15"/>
      <c r="AC1517" s="15"/>
      <c r="AD1517" s="15"/>
      <c r="AE1517" s="15"/>
      <c r="AT1517" s="270" t="s">
        <v>160</v>
      </c>
      <c r="AU1517" s="270" t="s">
        <v>83</v>
      </c>
      <c r="AV1517" s="15" t="s">
        <v>81</v>
      </c>
      <c r="AW1517" s="15" t="s">
        <v>30</v>
      </c>
      <c r="AX1517" s="15" t="s">
        <v>73</v>
      </c>
      <c r="AY1517" s="270" t="s">
        <v>151</v>
      </c>
    </row>
    <row r="1518" s="2" customFormat="1" ht="16.5" customHeight="1">
      <c r="A1518" s="38"/>
      <c r="B1518" s="39"/>
      <c r="C1518" s="272" t="s">
        <v>1978</v>
      </c>
      <c r="D1518" s="272" t="s">
        <v>387</v>
      </c>
      <c r="E1518" s="273" t="s">
        <v>1918</v>
      </c>
      <c r="F1518" s="274" t="s">
        <v>1919</v>
      </c>
      <c r="G1518" s="275" t="s">
        <v>194</v>
      </c>
      <c r="H1518" s="276">
        <v>3.363</v>
      </c>
      <c r="I1518" s="277"/>
      <c r="J1518" s="278">
        <f>ROUND(I1518*H1518,2)</f>
        <v>0</v>
      </c>
      <c r="K1518" s="279"/>
      <c r="L1518" s="280"/>
      <c r="M1518" s="281" t="s">
        <v>1</v>
      </c>
      <c r="N1518" s="282" t="s">
        <v>40</v>
      </c>
      <c r="O1518" s="92"/>
      <c r="P1518" s="230">
        <f>O1518*H1518</f>
        <v>0</v>
      </c>
      <c r="Q1518" s="230">
        <v>0.55000000000000004</v>
      </c>
      <c r="R1518" s="230">
        <f>Q1518*H1518</f>
        <v>1.8496500000000002</v>
      </c>
      <c r="S1518" s="230">
        <v>0</v>
      </c>
      <c r="T1518" s="231">
        <f>S1518*H1518</f>
        <v>0</v>
      </c>
      <c r="U1518" s="38"/>
      <c r="V1518" s="38"/>
      <c r="W1518" s="38"/>
      <c r="X1518" s="38"/>
      <c r="Y1518" s="38"/>
      <c r="Z1518" s="38"/>
      <c r="AA1518" s="38"/>
      <c r="AB1518" s="38"/>
      <c r="AC1518" s="38"/>
      <c r="AD1518" s="38"/>
      <c r="AE1518" s="38"/>
      <c r="AR1518" s="232" t="s">
        <v>340</v>
      </c>
      <c r="AT1518" s="232" t="s">
        <v>387</v>
      </c>
      <c r="AU1518" s="232" t="s">
        <v>83</v>
      </c>
      <c r="AY1518" s="17" t="s">
        <v>151</v>
      </c>
      <c r="BE1518" s="233">
        <f>IF(N1518="základní",J1518,0)</f>
        <v>0</v>
      </c>
      <c r="BF1518" s="233">
        <f>IF(N1518="snížená",J1518,0)</f>
        <v>0</v>
      </c>
      <c r="BG1518" s="233">
        <f>IF(N1518="zákl. přenesená",J1518,0)</f>
        <v>0</v>
      </c>
      <c r="BH1518" s="233">
        <f>IF(N1518="sníž. přenesená",J1518,0)</f>
        <v>0</v>
      </c>
      <c r="BI1518" s="233">
        <f>IF(N1518="nulová",J1518,0)</f>
        <v>0</v>
      </c>
      <c r="BJ1518" s="17" t="s">
        <v>157</v>
      </c>
      <c r="BK1518" s="233">
        <f>ROUND(I1518*H1518,2)</f>
        <v>0</v>
      </c>
      <c r="BL1518" s="17" t="s">
        <v>250</v>
      </c>
      <c r="BM1518" s="232" t="s">
        <v>1979</v>
      </c>
    </row>
    <row r="1519" s="2" customFormat="1">
      <c r="A1519" s="38"/>
      <c r="B1519" s="39"/>
      <c r="C1519" s="40"/>
      <c r="D1519" s="234" t="s">
        <v>159</v>
      </c>
      <c r="E1519" s="40"/>
      <c r="F1519" s="235" t="s">
        <v>1919</v>
      </c>
      <c r="G1519" s="40"/>
      <c r="H1519" s="40"/>
      <c r="I1519" s="236"/>
      <c r="J1519" s="40"/>
      <c r="K1519" s="40"/>
      <c r="L1519" s="44"/>
      <c r="M1519" s="237"/>
      <c r="N1519" s="238"/>
      <c r="O1519" s="92"/>
      <c r="P1519" s="92"/>
      <c r="Q1519" s="92"/>
      <c r="R1519" s="92"/>
      <c r="S1519" s="92"/>
      <c r="T1519" s="93"/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  <c r="AE1519" s="38"/>
      <c r="AT1519" s="17" t="s">
        <v>159</v>
      </c>
      <c r="AU1519" s="17" t="s">
        <v>83</v>
      </c>
    </row>
    <row r="1520" s="13" customFormat="1">
      <c r="A1520" s="13"/>
      <c r="B1520" s="239"/>
      <c r="C1520" s="240"/>
      <c r="D1520" s="234" t="s">
        <v>160</v>
      </c>
      <c r="E1520" s="241" t="s">
        <v>1</v>
      </c>
      <c r="F1520" s="242" t="s">
        <v>1980</v>
      </c>
      <c r="G1520" s="240"/>
      <c r="H1520" s="243">
        <v>3.363</v>
      </c>
      <c r="I1520" s="244"/>
      <c r="J1520" s="240"/>
      <c r="K1520" s="240"/>
      <c r="L1520" s="245"/>
      <c r="M1520" s="246"/>
      <c r="N1520" s="247"/>
      <c r="O1520" s="247"/>
      <c r="P1520" s="247"/>
      <c r="Q1520" s="247"/>
      <c r="R1520" s="247"/>
      <c r="S1520" s="247"/>
      <c r="T1520" s="24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49" t="s">
        <v>160</v>
      </c>
      <c r="AU1520" s="249" t="s">
        <v>83</v>
      </c>
      <c r="AV1520" s="13" t="s">
        <v>83</v>
      </c>
      <c r="AW1520" s="13" t="s">
        <v>30</v>
      </c>
      <c r="AX1520" s="13" t="s">
        <v>81</v>
      </c>
      <c r="AY1520" s="249" t="s">
        <v>151</v>
      </c>
    </row>
    <row r="1521" s="15" customFormat="1">
      <c r="A1521" s="15"/>
      <c r="B1521" s="261"/>
      <c r="C1521" s="262"/>
      <c r="D1521" s="234" t="s">
        <v>160</v>
      </c>
      <c r="E1521" s="263" t="s">
        <v>1</v>
      </c>
      <c r="F1521" s="264" t="s">
        <v>1977</v>
      </c>
      <c r="G1521" s="262"/>
      <c r="H1521" s="263" t="s">
        <v>1</v>
      </c>
      <c r="I1521" s="265"/>
      <c r="J1521" s="262"/>
      <c r="K1521" s="262"/>
      <c r="L1521" s="266"/>
      <c r="M1521" s="267"/>
      <c r="N1521" s="268"/>
      <c r="O1521" s="268"/>
      <c r="P1521" s="268"/>
      <c r="Q1521" s="268"/>
      <c r="R1521" s="268"/>
      <c r="S1521" s="268"/>
      <c r="T1521" s="269"/>
      <c r="U1521" s="15"/>
      <c r="V1521" s="15"/>
      <c r="W1521" s="15"/>
      <c r="X1521" s="15"/>
      <c r="Y1521" s="15"/>
      <c r="Z1521" s="15"/>
      <c r="AA1521" s="15"/>
      <c r="AB1521" s="15"/>
      <c r="AC1521" s="15"/>
      <c r="AD1521" s="15"/>
      <c r="AE1521" s="15"/>
      <c r="AT1521" s="270" t="s">
        <v>160</v>
      </c>
      <c r="AU1521" s="270" t="s">
        <v>83</v>
      </c>
      <c r="AV1521" s="15" t="s">
        <v>81</v>
      </c>
      <c r="AW1521" s="15" t="s">
        <v>30</v>
      </c>
      <c r="AX1521" s="15" t="s">
        <v>73</v>
      </c>
      <c r="AY1521" s="270" t="s">
        <v>151</v>
      </c>
    </row>
    <row r="1522" s="2" customFormat="1" ht="16.5" customHeight="1">
      <c r="A1522" s="38"/>
      <c r="B1522" s="39"/>
      <c r="C1522" s="220" t="s">
        <v>1981</v>
      </c>
      <c r="D1522" s="220" t="s">
        <v>153</v>
      </c>
      <c r="E1522" s="221" t="s">
        <v>1982</v>
      </c>
      <c r="F1522" s="222" t="s">
        <v>1983</v>
      </c>
      <c r="G1522" s="223" t="s">
        <v>156</v>
      </c>
      <c r="H1522" s="224">
        <v>4.7089999999999996</v>
      </c>
      <c r="I1522" s="225"/>
      <c r="J1522" s="226">
        <f>ROUND(I1522*H1522,2)</f>
        <v>0</v>
      </c>
      <c r="K1522" s="227"/>
      <c r="L1522" s="44"/>
      <c r="M1522" s="228" t="s">
        <v>1</v>
      </c>
      <c r="N1522" s="229" t="s">
        <v>40</v>
      </c>
      <c r="O1522" s="92"/>
      <c r="P1522" s="230">
        <f>O1522*H1522</f>
        <v>0</v>
      </c>
      <c r="Q1522" s="230">
        <v>0</v>
      </c>
      <c r="R1522" s="230">
        <f>Q1522*H1522</f>
        <v>0</v>
      </c>
      <c r="S1522" s="230">
        <v>0.014999999999999999</v>
      </c>
      <c r="T1522" s="231">
        <f>S1522*H1522</f>
        <v>0.070634999999999989</v>
      </c>
      <c r="U1522" s="38"/>
      <c r="V1522" s="38"/>
      <c r="W1522" s="38"/>
      <c r="X1522" s="38"/>
      <c r="Y1522" s="38"/>
      <c r="Z1522" s="38"/>
      <c r="AA1522" s="38"/>
      <c r="AB1522" s="38"/>
      <c r="AC1522" s="38"/>
      <c r="AD1522" s="38"/>
      <c r="AE1522" s="38"/>
      <c r="AR1522" s="232" t="s">
        <v>250</v>
      </c>
      <c r="AT1522" s="232" t="s">
        <v>153</v>
      </c>
      <c r="AU1522" s="232" t="s">
        <v>83</v>
      </c>
      <c r="AY1522" s="17" t="s">
        <v>151</v>
      </c>
      <c r="BE1522" s="233">
        <f>IF(N1522="základní",J1522,0)</f>
        <v>0</v>
      </c>
      <c r="BF1522" s="233">
        <f>IF(N1522="snížená",J1522,0)</f>
        <v>0</v>
      </c>
      <c r="BG1522" s="233">
        <f>IF(N1522="zákl. přenesená",J1522,0)</f>
        <v>0</v>
      </c>
      <c r="BH1522" s="233">
        <f>IF(N1522="sníž. přenesená",J1522,0)</f>
        <v>0</v>
      </c>
      <c r="BI1522" s="233">
        <f>IF(N1522="nulová",J1522,0)</f>
        <v>0</v>
      </c>
      <c r="BJ1522" s="17" t="s">
        <v>157</v>
      </c>
      <c r="BK1522" s="233">
        <f>ROUND(I1522*H1522,2)</f>
        <v>0</v>
      </c>
      <c r="BL1522" s="17" t="s">
        <v>250</v>
      </c>
      <c r="BM1522" s="232" t="s">
        <v>1984</v>
      </c>
    </row>
    <row r="1523" s="2" customFormat="1">
      <c r="A1523" s="38"/>
      <c r="B1523" s="39"/>
      <c r="C1523" s="40"/>
      <c r="D1523" s="234" t="s">
        <v>159</v>
      </c>
      <c r="E1523" s="40"/>
      <c r="F1523" s="235" t="s">
        <v>1983</v>
      </c>
      <c r="G1523" s="40"/>
      <c r="H1523" s="40"/>
      <c r="I1523" s="236"/>
      <c r="J1523" s="40"/>
      <c r="K1523" s="40"/>
      <c r="L1523" s="44"/>
      <c r="M1523" s="237"/>
      <c r="N1523" s="238"/>
      <c r="O1523" s="92"/>
      <c r="P1523" s="92"/>
      <c r="Q1523" s="92"/>
      <c r="R1523" s="92"/>
      <c r="S1523" s="92"/>
      <c r="T1523" s="93"/>
      <c r="U1523" s="38"/>
      <c r="V1523" s="38"/>
      <c r="W1523" s="38"/>
      <c r="X1523" s="38"/>
      <c r="Y1523" s="38"/>
      <c r="Z1523" s="38"/>
      <c r="AA1523" s="38"/>
      <c r="AB1523" s="38"/>
      <c r="AC1523" s="38"/>
      <c r="AD1523" s="38"/>
      <c r="AE1523" s="38"/>
      <c r="AT1523" s="17" t="s">
        <v>159</v>
      </c>
      <c r="AU1523" s="17" t="s">
        <v>83</v>
      </c>
    </row>
    <row r="1524" s="15" customFormat="1">
      <c r="A1524" s="15"/>
      <c r="B1524" s="261"/>
      <c r="C1524" s="262"/>
      <c r="D1524" s="234" t="s">
        <v>160</v>
      </c>
      <c r="E1524" s="263" t="s">
        <v>1</v>
      </c>
      <c r="F1524" s="264" t="s">
        <v>886</v>
      </c>
      <c r="G1524" s="262"/>
      <c r="H1524" s="263" t="s">
        <v>1</v>
      </c>
      <c r="I1524" s="265"/>
      <c r="J1524" s="262"/>
      <c r="K1524" s="262"/>
      <c r="L1524" s="266"/>
      <c r="M1524" s="267"/>
      <c r="N1524" s="268"/>
      <c r="O1524" s="268"/>
      <c r="P1524" s="268"/>
      <c r="Q1524" s="268"/>
      <c r="R1524" s="268"/>
      <c r="S1524" s="268"/>
      <c r="T1524" s="269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70" t="s">
        <v>160</v>
      </c>
      <c r="AU1524" s="270" t="s">
        <v>83</v>
      </c>
      <c r="AV1524" s="15" t="s">
        <v>81</v>
      </c>
      <c r="AW1524" s="15" t="s">
        <v>30</v>
      </c>
      <c r="AX1524" s="15" t="s">
        <v>73</v>
      </c>
      <c r="AY1524" s="270" t="s">
        <v>151</v>
      </c>
    </row>
    <row r="1525" s="13" customFormat="1">
      <c r="A1525" s="13"/>
      <c r="B1525" s="239"/>
      <c r="C1525" s="240"/>
      <c r="D1525" s="234" t="s">
        <v>160</v>
      </c>
      <c r="E1525" s="241" t="s">
        <v>1</v>
      </c>
      <c r="F1525" s="242" t="s">
        <v>1985</v>
      </c>
      <c r="G1525" s="240"/>
      <c r="H1525" s="243">
        <v>4.7089999999999996</v>
      </c>
      <c r="I1525" s="244"/>
      <c r="J1525" s="240"/>
      <c r="K1525" s="240"/>
      <c r="L1525" s="245"/>
      <c r="M1525" s="246"/>
      <c r="N1525" s="247"/>
      <c r="O1525" s="247"/>
      <c r="P1525" s="247"/>
      <c r="Q1525" s="247"/>
      <c r="R1525" s="247"/>
      <c r="S1525" s="247"/>
      <c r="T1525" s="24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49" t="s">
        <v>160</v>
      </c>
      <c r="AU1525" s="249" t="s">
        <v>83</v>
      </c>
      <c r="AV1525" s="13" t="s">
        <v>83</v>
      </c>
      <c r="AW1525" s="13" t="s">
        <v>30</v>
      </c>
      <c r="AX1525" s="13" t="s">
        <v>73</v>
      </c>
      <c r="AY1525" s="249" t="s">
        <v>151</v>
      </c>
    </row>
    <row r="1526" s="14" customFormat="1">
      <c r="A1526" s="14"/>
      <c r="B1526" s="250"/>
      <c r="C1526" s="251"/>
      <c r="D1526" s="234" t="s">
        <v>160</v>
      </c>
      <c r="E1526" s="252" t="s">
        <v>1</v>
      </c>
      <c r="F1526" s="253" t="s">
        <v>162</v>
      </c>
      <c r="G1526" s="251"/>
      <c r="H1526" s="254">
        <v>4.7089999999999996</v>
      </c>
      <c r="I1526" s="255"/>
      <c r="J1526" s="251"/>
      <c r="K1526" s="251"/>
      <c r="L1526" s="256"/>
      <c r="M1526" s="257"/>
      <c r="N1526" s="258"/>
      <c r="O1526" s="258"/>
      <c r="P1526" s="258"/>
      <c r="Q1526" s="258"/>
      <c r="R1526" s="258"/>
      <c r="S1526" s="258"/>
      <c r="T1526" s="25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60" t="s">
        <v>160</v>
      </c>
      <c r="AU1526" s="260" t="s">
        <v>83</v>
      </c>
      <c r="AV1526" s="14" t="s">
        <v>157</v>
      </c>
      <c r="AW1526" s="14" t="s">
        <v>30</v>
      </c>
      <c r="AX1526" s="14" t="s">
        <v>81</v>
      </c>
      <c r="AY1526" s="260" t="s">
        <v>151</v>
      </c>
    </row>
    <row r="1527" s="2" customFormat="1" ht="24.15" customHeight="1">
      <c r="A1527" s="38"/>
      <c r="B1527" s="39"/>
      <c r="C1527" s="220" t="s">
        <v>1986</v>
      </c>
      <c r="D1527" s="220" t="s">
        <v>153</v>
      </c>
      <c r="E1527" s="221" t="s">
        <v>1987</v>
      </c>
      <c r="F1527" s="222" t="s">
        <v>1988</v>
      </c>
      <c r="G1527" s="223" t="s">
        <v>156</v>
      </c>
      <c r="H1527" s="224">
        <v>184.5</v>
      </c>
      <c r="I1527" s="225"/>
      <c r="J1527" s="226">
        <f>ROUND(I1527*H1527,2)</f>
        <v>0</v>
      </c>
      <c r="K1527" s="227"/>
      <c r="L1527" s="44"/>
      <c r="M1527" s="228" t="s">
        <v>1</v>
      </c>
      <c r="N1527" s="229" t="s">
        <v>40</v>
      </c>
      <c r="O1527" s="92"/>
      <c r="P1527" s="230">
        <f>O1527*H1527</f>
        <v>0</v>
      </c>
      <c r="Q1527" s="230">
        <v>0</v>
      </c>
      <c r="R1527" s="230">
        <f>Q1527*H1527</f>
        <v>0</v>
      </c>
      <c r="S1527" s="230">
        <v>0</v>
      </c>
      <c r="T1527" s="231">
        <f>S1527*H1527</f>
        <v>0</v>
      </c>
      <c r="U1527" s="38"/>
      <c r="V1527" s="38"/>
      <c r="W1527" s="38"/>
      <c r="X1527" s="38"/>
      <c r="Y1527" s="38"/>
      <c r="Z1527" s="38"/>
      <c r="AA1527" s="38"/>
      <c r="AB1527" s="38"/>
      <c r="AC1527" s="38"/>
      <c r="AD1527" s="38"/>
      <c r="AE1527" s="38"/>
      <c r="AR1527" s="232" t="s">
        <v>250</v>
      </c>
      <c r="AT1527" s="232" t="s">
        <v>153</v>
      </c>
      <c r="AU1527" s="232" t="s">
        <v>83</v>
      </c>
      <c r="AY1527" s="17" t="s">
        <v>151</v>
      </c>
      <c r="BE1527" s="233">
        <f>IF(N1527="základní",J1527,0)</f>
        <v>0</v>
      </c>
      <c r="BF1527" s="233">
        <f>IF(N1527="snížená",J1527,0)</f>
        <v>0</v>
      </c>
      <c r="BG1527" s="233">
        <f>IF(N1527="zákl. přenesená",J1527,0)</f>
        <v>0</v>
      </c>
      <c r="BH1527" s="233">
        <f>IF(N1527="sníž. přenesená",J1527,0)</f>
        <v>0</v>
      </c>
      <c r="BI1527" s="233">
        <f>IF(N1527="nulová",J1527,0)</f>
        <v>0</v>
      </c>
      <c r="BJ1527" s="17" t="s">
        <v>157</v>
      </c>
      <c r="BK1527" s="233">
        <f>ROUND(I1527*H1527,2)</f>
        <v>0</v>
      </c>
      <c r="BL1527" s="17" t="s">
        <v>250</v>
      </c>
      <c r="BM1527" s="232" t="s">
        <v>1989</v>
      </c>
    </row>
    <row r="1528" s="2" customFormat="1">
      <c r="A1528" s="38"/>
      <c r="B1528" s="39"/>
      <c r="C1528" s="40"/>
      <c r="D1528" s="234" t="s">
        <v>159</v>
      </c>
      <c r="E1528" s="40"/>
      <c r="F1528" s="235" t="s">
        <v>1988</v>
      </c>
      <c r="G1528" s="40"/>
      <c r="H1528" s="40"/>
      <c r="I1528" s="236"/>
      <c r="J1528" s="40"/>
      <c r="K1528" s="40"/>
      <c r="L1528" s="44"/>
      <c r="M1528" s="237"/>
      <c r="N1528" s="238"/>
      <c r="O1528" s="92"/>
      <c r="P1528" s="92"/>
      <c r="Q1528" s="92"/>
      <c r="R1528" s="92"/>
      <c r="S1528" s="92"/>
      <c r="T1528" s="93"/>
      <c r="U1528" s="38"/>
      <c r="V1528" s="38"/>
      <c r="W1528" s="38"/>
      <c r="X1528" s="38"/>
      <c r="Y1528" s="38"/>
      <c r="Z1528" s="38"/>
      <c r="AA1528" s="38"/>
      <c r="AB1528" s="38"/>
      <c r="AC1528" s="38"/>
      <c r="AD1528" s="38"/>
      <c r="AE1528" s="38"/>
      <c r="AT1528" s="17" t="s">
        <v>159</v>
      </c>
      <c r="AU1528" s="17" t="s">
        <v>83</v>
      </c>
    </row>
    <row r="1529" s="13" customFormat="1">
      <c r="A1529" s="13"/>
      <c r="B1529" s="239"/>
      <c r="C1529" s="240"/>
      <c r="D1529" s="234" t="s">
        <v>160</v>
      </c>
      <c r="E1529" s="241" t="s">
        <v>1</v>
      </c>
      <c r="F1529" s="242" t="s">
        <v>1990</v>
      </c>
      <c r="G1529" s="240"/>
      <c r="H1529" s="243">
        <v>184.5</v>
      </c>
      <c r="I1529" s="244"/>
      <c r="J1529" s="240"/>
      <c r="K1529" s="240"/>
      <c r="L1529" s="245"/>
      <c r="M1529" s="246"/>
      <c r="N1529" s="247"/>
      <c r="O1529" s="247"/>
      <c r="P1529" s="247"/>
      <c r="Q1529" s="247"/>
      <c r="R1529" s="247"/>
      <c r="S1529" s="247"/>
      <c r="T1529" s="248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49" t="s">
        <v>160</v>
      </c>
      <c r="AU1529" s="249" t="s">
        <v>83</v>
      </c>
      <c r="AV1529" s="13" t="s">
        <v>83</v>
      </c>
      <c r="AW1529" s="13" t="s">
        <v>30</v>
      </c>
      <c r="AX1529" s="13" t="s">
        <v>73</v>
      </c>
      <c r="AY1529" s="249" t="s">
        <v>151</v>
      </c>
    </row>
    <row r="1530" s="14" customFormat="1">
      <c r="A1530" s="14"/>
      <c r="B1530" s="250"/>
      <c r="C1530" s="251"/>
      <c r="D1530" s="234" t="s">
        <v>160</v>
      </c>
      <c r="E1530" s="252" t="s">
        <v>1</v>
      </c>
      <c r="F1530" s="253" t="s">
        <v>162</v>
      </c>
      <c r="G1530" s="251"/>
      <c r="H1530" s="254">
        <v>184.5</v>
      </c>
      <c r="I1530" s="255"/>
      <c r="J1530" s="251"/>
      <c r="K1530" s="251"/>
      <c r="L1530" s="256"/>
      <c r="M1530" s="257"/>
      <c r="N1530" s="258"/>
      <c r="O1530" s="258"/>
      <c r="P1530" s="258"/>
      <c r="Q1530" s="258"/>
      <c r="R1530" s="258"/>
      <c r="S1530" s="258"/>
      <c r="T1530" s="25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60" t="s">
        <v>160</v>
      </c>
      <c r="AU1530" s="260" t="s">
        <v>83</v>
      </c>
      <c r="AV1530" s="14" t="s">
        <v>157</v>
      </c>
      <c r="AW1530" s="14" t="s">
        <v>30</v>
      </c>
      <c r="AX1530" s="14" t="s">
        <v>81</v>
      </c>
      <c r="AY1530" s="260" t="s">
        <v>151</v>
      </c>
    </row>
    <row r="1531" s="2" customFormat="1" ht="24.15" customHeight="1">
      <c r="A1531" s="38"/>
      <c r="B1531" s="39"/>
      <c r="C1531" s="220" t="s">
        <v>1991</v>
      </c>
      <c r="D1531" s="220" t="s">
        <v>153</v>
      </c>
      <c r="E1531" s="221" t="s">
        <v>1992</v>
      </c>
      <c r="F1531" s="222" t="s">
        <v>1993</v>
      </c>
      <c r="G1531" s="223" t="s">
        <v>184</v>
      </c>
      <c r="H1531" s="224">
        <v>396.52999999999997</v>
      </c>
      <c r="I1531" s="225"/>
      <c r="J1531" s="226">
        <f>ROUND(I1531*H1531,2)</f>
        <v>0</v>
      </c>
      <c r="K1531" s="227"/>
      <c r="L1531" s="44"/>
      <c r="M1531" s="228" t="s">
        <v>1</v>
      </c>
      <c r="N1531" s="229" t="s">
        <v>40</v>
      </c>
      <c r="O1531" s="92"/>
      <c r="P1531" s="230">
        <f>O1531*H1531</f>
        <v>0</v>
      </c>
      <c r="Q1531" s="230">
        <v>0</v>
      </c>
      <c r="R1531" s="230">
        <f>Q1531*H1531</f>
        <v>0</v>
      </c>
      <c r="S1531" s="230">
        <v>0</v>
      </c>
      <c r="T1531" s="231">
        <f>S1531*H1531</f>
        <v>0</v>
      </c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  <c r="AE1531" s="38"/>
      <c r="AR1531" s="232" t="s">
        <v>250</v>
      </c>
      <c r="AT1531" s="232" t="s">
        <v>153</v>
      </c>
      <c r="AU1531" s="232" t="s">
        <v>83</v>
      </c>
      <c r="AY1531" s="17" t="s">
        <v>151</v>
      </c>
      <c r="BE1531" s="233">
        <f>IF(N1531="základní",J1531,0)</f>
        <v>0</v>
      </c>
      <c r="BF1531" s="233">
        <f>IF(N1531="snížená",J1531,0)</f>
        <v>0</v>
      </c>
      <c r="BG1531" s="233">
        <f>IF(N1531="zákl. přenesená",J1531,0)</f>
        <v>0</v>
      </c>
      <c r="BH1531" s="233">
        <f>IF(N1531="sníž. přenesená",J1531,0)</f>
        <v>0</v>
      </c>
      <c r="BI1531" s="233">
        <f>IF(N1531="nulová",J1531,0)</f>
        <v>0</v>
      </c>
      <c r="BJ1531" s="17" t="s">
        <v>157</v>
      </c>
      <c r="BK1531" s="233">
        <f>ROUND(I1531*H1531,2)</f>
        <v>0</v>
      </c>
      <c r="BL1531" s="17" t="s">
        <v>250</v>
      </c>
      <c r="BM1531" s="232" t="s">
        <v>1994</v>
      </c>
    </row>
    <row r="1532" s="2" customFormat="1">
      <c r="A1532" s="38"/>
      <c r="B1532" s="39"/>
      <c r="C1532" s="40"/>
      <c r="D1532" s="234" t="s">
        <v>159</v>
      </c>
      <c r="E1532" s="40"/>
      <c r="F1532" s="235" t="s">
        <v>1993</v>
      </c>
      <c r="G1532" s="40"/>
      <c r="H1532" s="40"/>
      <c r="I1532" s="236"/>
      <c r="J1532" s="40"/>
      <c r="K1532" s="40"/>
      <c r="L1532" s="44"/>
      <c r="M1532" s="237"/>
      <c r="N1532" s="238"/>
      <c r="O1532" s="92"/>
      <c r="P1532" s="92"/>
      <c r="Q1532" s="92"/>
      <c r="R1532" s="92"/>
      <c r="S1532" s="92"/>
      <c r="T1532" s="93"/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  <c r="AE1532" s="38"/>
      <c r="AT1532" s="17" t="s">
        <v>159</v>
      </c>
      <c r="AU1532" s="17" t="s">
        <v>83</v>
      </c>
    </row>
    <row r="1533" s="13" customFormat="1">
      <c r="A1533" s="13"/>
      <c r="B1533" s="239"/>
      <c r="C1533" s="240"/>
      <c r="D1533" s="234" t="s">
        <v>160</v>
      </c>
      <c r="E1533" s="241" t="s">
        <v>1</v>
      </c>
      <c r="F1533" s="242" t="s">
        <v>1995</v>
      </c>
      <c r="G1533" s="240"/>
      <c r="H1533" s="243">
        <v>396.52999999999997</v>
      </c>
      <c r="I1533" s="244"/>
      <c r="J1533" s="240"/>
      <c r="K1533" s="240"/>
      <c r="L1533" s="245"/>
      <c r="M1533" s="246"/>
      <c r="N1533" s="247"/>
      <c r="O1533" s="247"/>
      <c r="P1533" s="247"/>
      <c r="Q1533" s="247"/>
      <c r="R1533" s="247"/>
      <c r="S1533" s="247"/>
      <c r="T1533" s="248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49" t="s">
        <v>160</v>
      </c>
      <c r="AU1533" s="249" t="s">
        <v>83</v>
      </c>
      <c r="AV1533" s="13" t="s">
        <v>83</v>
      </c>
      <c r="AW1533" s="13" t="s">
        <v>30</v>
      </c>
      <c r="AX1533" s="13" t="s">
        <v>73</v>
      </c>
      <c r="AY1533" s="249" t="s">
        <v>151</v>
      </c>
    </row>
    <row r="1534" s="14" customFormat="1">
      <c r="A1534" s="14"/>
      <c r="B1534" s="250"/>
      <c r="C1534" s="251"/>
      <c r="D1534" s="234" t="s">
        <v>160</v>
      </c>
      <c r="E1534" s="252" t="s">
        <v>1</v>
      </c>
      <c r="F1534" s="253" t="s">
        <v>162</v>
      </c>
      <c r="G1534" s="251"/>
      <c r="H1534" s="254">
        <v>396.52999999999997</v>
      </c>
      <c r="I1534" s="255"/>
      <c r="J1534" s="251"/>
      <c r="K1534" s="251"/>
      <c r="L1534" s="256"/>
      <c r="M1534" s="257"/>
      <c r="N1534" s="258"/>
      <c r="O1534" s="258"/>
      <c r="P1534" s="258"/>
      <c r="Q1534" s="258"/>
      <c r="R1534" s="258"/>
      <c r="S1534" s="258"/>
      <c r="T1534" s="259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60" t="s">
        <v>160</v>
      </c>
      <c r="AU1534" s="260" t="s">
        <v>83</v>
      </c>
      <c r="AV1534" s="14" t="s">
        <v>157</v>
      </c>
      <c r="AW1534" s="14" t="s">
        <v>30</v>
      </c>
      <c r="AX1534" s="14" t="s">
        <v>81</v>
      </c>
      <c r="AY1534" s="260" t="s">
        <v>151</v>
      </c>
    </row>
    <row r="1535" s="2" customFormat="1" ht="16.5" customHeight="1">
      <c r="A1535" s="38"/>
      <c r="B1535" s="39"/>
      <c r="C1535" s="272" t="s">
        <v>1996</v>
      </c>
      <c r="D1535" s="272" t="s">
        <v>387</v>
      </c>
      <c r="E1535" s="273" t="s">
        <v>1997</v>
      </c>
      <c r="F1535" s="274" t="s">
        <v>1998</v>
      </c>
      <c r="G1535" s="275" t="s">
        <v>194</v>
      </c>
      <c r="H1535" s="276">
        <v>4.8520000000000003</v>
      </c>
      <c r="I1535" s="277"/>
      <c r="J1535" s="278">
        <f>ROUND(I1535*H1535,2)</f>
        <v>0</v>
      </c>
      <c r="K1535" s="279"/>
      <c r="L1535" s="280"/>
      <c r="M1535" s="281" t="s">
        <v>1</v>
      </c>
      <c r="N1535" s="282" t="s">
        <v>40</v>
      </c>
      <c r="O1535" s="92"/>
      <c r="P1535" s="230">
        <f>O1535*H1535</f>
        <v>0</v>
      </c>
      <c r="Q1535" s="230">
        <v>0.55000000000000004</v>
      </c>
      <c r="R1535" s="230">
        <f>Q1535*H1535</f>
        <v>2.6686000000000005</v>
      </c>
      <c r="S1535" s="230">
        <v>0</v>
      </c>
      <c r="T1535" s="231">
        <f>S1535*H1535</f>
        <v>0</v>
      </c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R1535" s="232" t="s">
        <v>340</v>
      </c>
      <c r="AT1535" s="232" t="s">
        <v>387</v>
      </c>
      <c r="AU1535" s="232" t="s">
        <v>83</v>
      </c>
      <c r="AY1535" s="17" t="s">
        <v>151</v>
      </c>
      <c r="BE1535" s="233">
        <f>IF(N1535="základní",J1535,0)</f>
        <v>0</v>
      </c>
      <c r="BF1535" s="233">
        <f>IF(N1535="snížená",J1535,0)</f>
        <v>0</v>
      </c>
      <c r="BG1535" s="233">
        <f>IF(N1535="zákl. přenesená",J1535,0)</f>
        <v>0</v>
      </c>
      <c r="BH1535" s="233">
        <f>IF(N1535="sníž. přenesená",J1535,0)</f>
        <v>0</v>
      </c>
      <c r="BI1535" s="233">
        <f>IF(N1535="nulová",J1535,0)</f>
        <v>0</v>
      </c>
      <c r="BJ1535" s="17" t="s">
        <v>157</v>
      </c>
      <c r="BK1535" s="233">
        <f>ROUND(I1535*H1535,2)</f>
        <v>0</v>
      </c>
      <c r="BL1535" s="17" t="s">
        <v>250</v>
      </c>
      <c r="BM1535" s="232" t="s">
        <v>1999</v>
      </c>
    </row>
    <row r="1536" s="2" customFormat="1">
      <c r="A1536" s="38"/>
      <c r="B1536" s="39"/>
      <c r="C1536" s="40"/>
      <c r="D1536" s="234" t="s">
        <v>159</v>
      </c>
      <c r="E1536" s="40"/>
      <c r="F1536" s="235" t="s">
        <v>1998</v>
      </c>
      <c r="G1536" s="40"/>
      <c r="H1536" s="40"/>
      <c r="I1536" s="236"/>
      <c r="J1536" s="40"/>
      <c r="K1536" s="40"/>
      <c r="L1536" s="44"/>
      <c r="M1536" s="237"/>
      <c r="N1536" s="238"/>
      <c r="O1536" s="92"/>
      <c r="P1536" s="92"/>
      <c r="Q1536" s="92"/>
      <c r="R1536" s="92"/>
      <c r="S1536" s="92"/>
      <c r="T1536" s="93"/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  <c r="AE1536" s="38"/>
      <c r="AT1536" s="17" t="s">
        <v>159</v>
      </c>
      <c r="AU1536" s="17" t="s">
        <v>83</v>
      </c>
    </row>
    <row r="1537" s="13" customFormat="1">
      <c r="A1537" s="13"/>
      <c r="B1537" s="239"/>
      <c r="C1537" s="240"/>
      <c r="D1537" s="234" t="s">
        <v>160</v>
      </c>
      <c r="E1537" s="241" t="s">
        <v>1</v>
      </c>
      <c r="F1537" s="242" t="s">
        <v>2000</v>
      </c>
      <c r="G1537" s="240"/>
      <c r="H1537" s="243">
        <v>3.758</v>
      </c>
      <c r="I1537" s="244"/>
      <c r="J1537" s="240"/>
      <c r="K1537" s="240"/>
      <c r="L1537" s="245"/>
      <c r="M1537" s="246"/>
      <c r="N1537" s="247"/>
      <c r="O1537" s="247"/>
      <c r="P1537" s="247"/>
      <c r="Q1537" s="247"/>
      <c r="R1537" s="247"/>
      <c r="S1537" s="247"/>
      <c r="T1537" s="248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49" t="s">
        <v>160</v>
      </c>
      <c r="AU1537" s="249" t="s">
        <v>83</v>
      </c>
      <c r="AV1537" s="13" t="s">
        <v>83</v>
      </c>
      <c r="AW1537" s="13" t="s">
        <v>30</v>
      </c>
      <c r="AX1537" s="13" t="s">
        <v>73</v>
      </c>
      <c r="AY1537" s="249" t="s">
        <v>151</v>
      </c>
    </row>
    <row r="1538" s="13" customFormat="1">
      <c r="A1538" s="13"/>
      <c r="B1538" s="239"/>
      <c r="C1538" s="240"/>
      <c r="D1538" s="234" t="s">
        <v>160</v>
      </c>
      <c r="E1538" s="241" t="s">
        <v>1</v>
      </c>
      <c r="F1538" s="242" t="s">
        <v>2001</v>
      </c>
      <c r="G1538" s="240"/>
      <c r="H1538" s="243">
        <v>1.0940000000000001</v>
      </c>
      <c r="I1538" s="244"/>
      <c r="J1538" s="240"/>
      <c r="K1538" s="240"/>
      <c r="L1538" s="245"/>
      <c r="M1538" s="246"/>
      <c r="N1538" s="247"/>
      <c r="O1538" s="247"/>
      <c r="P1538" s="247"/>
      <c r="Q1538" s="247"/>
      <c r="R1538" s="247"/>
      <c r="S1538" s="247"/>
      <c r="T1538" s="24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49" t="s">
        <v>160</v>
      </c>
      <c r="AU1538" s="249" t="s">
        <v>83</v>
      </c>
      <c r="AV1538" s="13" t="s">
        <v>83</v>
      </c>
      <c r="AW1538" s="13" t="s">
        <v>30</v>
      </c>
      <c r="AX1538" s="13" t="s">
        <v>73</v>
      </c>
      <c r="AY1538" s="249" t="s">
        <v>151</v>
      </c>
    </row>
    <row r="1539" s="14" customFormat="1">
      <c r="A1539" s="14"/>
      <c r="B1539" s="250"/>
      <c r="C1539" s="251"/>
      <c r="D1539" s="234" t="s">
        <v>160</v>
      </c>
      <c r="E1539" s="252" t="s">
        <v>1</v>
      </c>
      <c r="F1539" s="253" t="s">
        <v>162</v>
      </c>
      <c r="G1539" s="251"/>
      <c r="H1539" s="254">
        <v>4.8520000000000003</v>
      </c>
      <c r="I1539" s="255"/>
      <c r="J1539" s="251"/>
      <c r="K1539" s="251"/>
      <c r="L1539" s="256"/>
      <c r="M1539" s="257"/>
      <c r="N1539" s="258"/>
      <c r="O1539" s="258"/>
      <c r="P1539" s="258"/>
      <c r="Q1539" s="258"/>
      <c r="R1539" s="258"/>
      <c r="S1539" s="258"/>
      <c r="T1539" s="25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60" t="s">
        <v>160</v>
      </c>
      <c r="AU1539" s="260" t="s">
        <v>83</v>
      </c>
      <c r="AV1539" s="14" t="s">
        <v>157</v>
      </c>
      <c r="AW1539" s="14" t="s">
        <v>30</v>
      </c>
      <c r="AX1539" s="14" t="s">
        <v>81</v>
      </c>
      <c r="AY1539" s="260" t="s">
        <v>151</v>
      </c>
    </row>
    <row r="1540" s="2" customFormat="1" ht="24.15" customHeight="1">
      <c r="A1540" s="38"/>
      <c r="B1540" s="39"/>
      <c r="C1540" s="220" t="s">
        <v>2002</v>
      </c>
      <c r="D1540" s="220" t="s">
        <v>153</v>
      </c>
      <c r="E1540" s="221" t="s">
        <v>2003</v>
      </c>
      <c r="F1540" s="222" t="s">
        <v>2004</v>
      </c>
      <c r="G1540" s="223" t="s">
        <v>156</v>
      </c>
      <c r="H1540" s="224">
        <v>248.77600000000001</v>
      </c>
      <c r="I1540" s="225"/>
      <c r="J1540" s="226">
        <f>ROUND(I1540*H1540,2)</f>
        <v>0</v>
      </c>
      <c r="K1540" s="227"/>
      <c r="L1540" s="44"/>
      <c r="M1540" s="228" t="s">
        <v>1</v>
      </c>
      <c r="N1540" s="229" t="s">
        <v>40</v>
      </c>
      <c r="O1540" s="92"/>
      <c r="P1540" s="230">
        <f>O1540*H1540</f>
        <v>0</v>
      </c>
      <c r="Q1540" s="230">
        <v>0</v>
      </c>
      <c r="R1540" s="230">
        <f>Q1540*H1540</f>
        <v>0</v>
      </c>
      <c r="S1540" s="230">
        <v>0.0070000000000000001</v>
      </c>
      <c r="T1540" s="231">
        <f>S1540*H1540</f>
        <v>1.7414320000000001</v>
      </c>
      <c r="U1540" s="38"/>
      <c r="V1540" s="38"/>
      <c r="W1540" s="38"/>
      <c r="X1540" s="38"/>
      <c r="Y1540" s="38"/>
      <c r="Z1540" s="38"/>
      <c r="AA1540" s="38"/>
      <c r="AB1540" s="38"/>
      <c r="AC1540" s="38"/>
      <c r="AD1540" s="38"/>
      <c r="AE1540" s="38"/>
      <c r="AR1540" s="232" t="s">
        <v>250</v>
      </c>
      <c r="AT1540" s="232" t="s">
        <v>153</v>
      </c>
      <c r="AU1540" s="232" t="s">
        <v>83</v>
      </c>
      <c r="AY1540" s="17" t="s">
        <v>151</v>
      </c>
      <c r="BE1540" s="233">
        <f>IF(N1540="základní",J1540,0)</f>
        <v>0</v>
      </c>
      <c r="BF1540" s="233">
        <f>IF(N1540="snížená",J1540,0)</f>
        <v>0</v>
      </c>
      <c r="BG1540" s="233">
        <f>IF(N1540="zákl. přenesená",J1540,0)</f>
        <v>0</v>
      </c>
      <c r="BH1540" s="233">
        <f>IF(N1540="sníž. přenesená",J1540,0)</f>
        <v>0</v>
      </c>
      <c r="BI1540" s="233">
        <f>IF(N1540="nulová",J1540,0)</f>
        <v>0</v>
      </c>
      <c r="BJ1540" s="17" t="s">
        <v>157</v>
      </c>
      <c r="BK1540" s="233">
        <f>ROUND(I1540*H1540,2)</f>
        <v>0</v>
      </c>
      <c r="BL1540" s="17" t="s">
        <v>250</v>
      </c>
      <c r="BM1540" s="232" t="s">
        <v>2005</v>
      </c>
    </row>
    <row r="1541" s="2" customFormat="1">
      <c r="A1541" s="38"/>
      <c r="B1541" s="39"/>
      <c r="C1541" s="40"/>
      <c r="D1541" s="234" t="s">
        <v>159</v>
      </c>
      <c r="E1541" s="40"/>
      <c r="F1541" s="235" t="s">
        <v>2004</v>
      </c>
      <c r="G1541" s="40"/>
      <c r="H1541" s="40"/>
      <c r="I1541" s="236"/>
      <c r="J1541" s="40"/>
      <c r="K1541" s="40"/>
      <c r="L1541" s="44"/>
      <c r="M1541" s="237"/>
      <c r="N1541" s="238"/>
      <c r="O1541" s="92"/>
      <c r="P1541" s="92"/>
      <c r="Q1541" s="92"/>
      <c r="R1541" s="92"/>
      <c r="S1541" s="92"/>
      <c r="T1541" s="93"/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T1541" s="17" t="s">
        <v>159</v>
      </c>
      <c r="AU1541" s="17" t="s">
        <v>83</v>
      </c>
    </row>
    <row r="1542" s="13" customFormat="1">
      <c r="A1542" s="13"/>
      <c r="B1542" s="239"/>
      <c r="C1542" s="240"/>
      <c r="D1542" s="234" t="s">
        <v>160</v>
      </c>
      <c r="E1542" s="241" t="s">
        <v>1</v>
      </c>
      <c r="F1542" s="242" t="s">
        <v>2006</v>
      </c>
      <c r="G1542" s="240"/>
      <c r="H1542" s="243">
        <v>149.53200000000001</v>
      </c>
      <c r="I1542" s="244"/>
      <c r="J1542" s="240"/>
      <c r="K1542" s="240"/>
      <c r="L1542" s="245"/>
      <c r="M1542" s="246"/>
      <c r="N1542" s="247"/>
      <c r="O1542" s="247"/>
      <c r="P1542" s="247"/>
      <c r="Q1542" s="247"/>
      <c r="R1542" s="247"/>
      <c r="S1542" s="247"/>
      <c r="T1542" s="24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49" t="s">
        <v>160</v>
      </c>
      <c r="AU1542" s="249" t="s">
        <v>83</v>
      </c>
      <c r="AV1542" s="13" t="s">
        <v>83</v>
      </c>
      <c r="AW1542" s="13" t="s">
        <v>30</v>
      </c>
      <c r="AX1542" s="13" t="s">
        <v>73</v>
      </c>
      <c r="AY1542" s="249" t="s">
        <v>151</v>
      </c>
    </row>
    <row r="1543" s="13" customFormat="1">
      <c r="A1543" s="13"/>
      <c r="B1543" s="239"/>
      <c r="C1543" s="240"/>
      <c r="D1543" s="234" t="s">
        <v>160</v>
      </c>
      <c r="E1543" s="241" t="s">
        <v>1</v>
      </c>
      <c r="F1543" s="242" t="s">
        <v>2007</v>
      </c>
      <c r="G1543" s="240"/>
      <c r="H1543" s="243">
        <v>48.479999999999997</v>
      </c>
      <c r="I1543" s="244"/>
      <c r="J1543" s="240"/>
      <c r="K1543" s="240"/>
      <c r="L1543" s="245"/>
      <c r="M1543" s="246"/>
      <c r="N1543" s="247"/>
      <c r="O1543" s="247"/>
      <c r="P1543" s="247"/>
      <c r="Q1543" s="247"/>
      <c r="R1543" s="247"/>
      <c r="S1543" s="247"/>
      <c r="T1543" s="24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49" t="s">
        <v>160</v>
      </c>
      <c r="AU1543" s="249" t="s">
        <v>83</v>
      </c>
      <c r="AV1543" s="13" t="s">
        <v>83</v>
      </c>
      <c r="AW1543" s="13" t="s">
        <v>30</v>
      </c>
      <c r="AX1543" s="13" t="s">
        <v>73</v>
      </c>
      <c r="AY1543" s="249" t="s">
        <v>151</v>
      </c>
    </row>
    <row r="1544" s="13" customFormat="1">
      <c r="A1544" s="13"/>
      <c r="B1544" s="239"/>
      <c r="C1544" s="240"/>
      <c r="D1544" s="234" t="s">
        <v>160</v>
      </c>
      <c r="E1544" s="241" t="s">
        <v>1</v>
      </c>
      <c r="F1544" s="242" t="s">
        <v>2008</v>
      </c>
      <c r="G1544" s="240"/>
      <c r="H1544" s="243">
        <v>50.764000000000003</v>
      </c>
      <c r="I1544" s="244"/>
      <c r="J1544" s="240"/>
      <c r="K1544" s="240"/>
      <c r="L1544" s="245"/>
      <c r="M1544" s="246"/>
      <c r="N1544" s="247"/>
      <c r="O1544" s="247"/>
      <c r="P1544" s="247"/>
      <c r="Q1544" s="247"/>
      <c r="R1544" s="247"/>
      <c r="S1544" s="247"/>
      <c r="T1544" s="248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49" t="s">
        <v>160</v>
      </c>
      <c r="AU1544" s="249" t="s">
        <v>83</v>
      </c>
      <c r="AV1544" s="13" t="s">
        <v>83</v>
      </c>
      <c r="AW1544" s="13" t="s">
        <v>30</v>
      </c>
      <c r="AX1544" s="13" t="s">
        <v>73</v>
      </c>
      <c r="AY1544" s="249" t="s">
        <v>151</v>
      </c>
    </row>
    <row r="1545" s="14" customFormat="1">
      <c r="A1545" s="14"/>
      <c r="B1545" s="250"/>
      <c r="C1545" s="251"/>
      <c r="D1545" s="234" t="s">
        <v>160</v>
      </c>
      <c r="E1545" s="252" t="s">
        <v>1</v>
      </c>
      <c r="F1545" s="253" t="s">
        <v>162</v>
      </c>
      <c r="G1545" s="251"/>
      <c r="H1545" s="254">
        <v>248.77600000000001</v>
      </c>
      <c r="I1545" s="255"/>
      <c r="J1545" s="251"/>
      <c r="K1545" s="251"/>
      <c r="L1545" s="256"/>
      <c r="M1545" s="257"/>
      <c r="N1545" s="258"/>
      <c r="O1545" s="258"/>
      <c r="P1545" s="258"/>
      <c r="Q1545" s="258"/>
      <c r="R1545" s="258"/>
      <c r="S1545" s="258"/>
      <c r="T1545" s="25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60" t="s">
        <v>160</v>
      </c>
      <c r="AU1545" s="260" t="s">
        <v>83</v>
      </c>
      <c r="AV1545" s="14" t="s">
        <v>157</v>
      </c>
      <c r="AW1545" s="14" t="s">
        <v>30</v>
      </c>
      <c r="AX1545" s="14" t="s">
        <v>81</v>
      </c>
      <c r="AY1545" s="260" t="s">
        <v>151</v>
      </c>
    </row>
    <row r="1546" s="2" customFormat="1" ht="24.15" customHeight="1">
      <c r="A1546" s="38"/>
      <c r="B1546" s="39"/>
      <c r="C1546" s="220" t="s">
        <v>2009</v>
      </c>
      <c r="D1546" s="220" t="s">
        <v>153</v>
      </c>
      <c r="E1546" s="221" t="s">
        <v>2010</v>
      </c>
      <c r="F1546" s="222" t="s">
        <v>2011</v>
      </c>
      <c r="G1546" s="223" t="s">
        <v>194</v>
      </c>
      <c r="H1546" s="224">
        <v>9.3810000000000002</v>
      </c>
      <c r="I1546" s="225"/>
      <c r="J1546" s="226">
        <f>ROUND(I1546*H1546,2)</f>
        <v>0</v>
      </c>
      <c r="K1546" s="227"/>
      <c r="L1546" s="44"/>
      <c r="M1546" s="228" t="s">
        <v>1</v>
      </c>
      <c r="N1546" s="229" t="s">
        <v>40</v>
      </c>
      <c r="O1546" s="92"/>
      <c r="P1546" s="230">
        <f>O1546*H1546</f>
        <v>0</v>
      </c>
      <c r="Q1546" s="230">
        <v>0.023369999999999998</v>
      </c>
      <c r="R1546" s="230">
        <f>Q1546*H1546</f>
        <v>0.21923397</v>
      </c>
      <c r="S1546" s="230">
        <v>0</v>
      </c>
      <c r="T1546" s="231">
        <f>S1546*H1546</f>
        <v>0</v>
      </c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  <c r="AE1546" s="38"/>
      <c r="AR1546" s="232" t="s">
        <v>250</v>
      </c>
      <c r="AT1546" s="232" t="s">
        <v>153</v>
      </c>
      <c r="AU1546" s="232" t="s">
        <v>83</v>
      </c>
      <c r="AY1546" s="17" t="s">
        <v>151</v>
      </c>
      <c r="BE1546" s="233">
        <f>IF(N1546="základní",J1546,0)</f>
        <v>0</v>
      </c>
      <c r="BF1546" s="233">
        <f>IF(N1546="snížená",J1546,0)</f>
        <v>0</v>
      </c>
      <c r="BG1546" s="233">
        <f>IF(N1546="zákl. přenesená",J1546,0)</f>
        <v>0</v>
      </c>
      <c r="BH1546" s="233">
        <f>IF(N1546="sníž. přenesená",J1546,0)</f>
        <v>0</v>
      </c>
      <c r="BI1546" s="233">
        <f>IF(N1546="nulová",J1546,0)</f>
        <v>0</v>
      </c>
      <c r="BJ1546" s="17" t="s">
        <v>157</v>
      </c>
      <c r="BK1546" s="233">
        <f>ROUND(I1546*H1546,2)</f>
        <v>0</v>
      </c>
      <c r="BL1546" s="17" t="s">
        <v>250</v>
      </c>
      <c r="BM1546" s="232" t="s">
        <v>2012</v>
      </c>
    </row>
    <row r="1547" s="2" customFormat="1">
      <c r="A1547" s="38"/>
      <c r="B1547" s="39"/>
      <c r="C1547" s="40"/>
      <c r="D1547" s="234" t="s">
        <v>159</v>
      </c>
      <c r="E1547" s="40"/>
      <c r="F1547" s="235" t="s">
        <v>2011</v>
      </c>
      <c r="G1547" s="40"/>
      <c r="H1547" s="40"/>
      <c r="I1547" s="236"/>
      <c r="J1547" s="40"/>
      <c r="K1547" s="40"/>
      <c r="L1547" s="44"/>
      <c r="M1547" s="237"/>
      <c r="N1547" s="238"/>
      <c r="O1547" s="92"/>
      <c r="P1547" s="92"/>
      <c r="Q1547" s="92"/>
      <c r="R1547" s="92"/>
      <c r="S1547" s="92"/>
      <c r="T1547" s="93"/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  <c r="AE1547" s="38"/>
      <c r="AT1547" s="17" t="s">
        <v>159</v>
      </c>
      <c r="AU1547" s="17" t="s">
        <v>83</v>
      </c>
    </row>
    <row r="1548" s="13" customFormat="1">
      <c r="A1548" s="13"/>
      <c r="B1548" s="239"/>
      <c r="C1548" s="240"/>
      <c r="D1548" s="234" t="s">
        <v>160</v>
      </c>
      <c r="E1548" s="241" t="s">
        <v>1</v>
      </c>
      <c r="F1548" s="242" t="s">
        <v>2013</v>
      </c>
      <c r="G1548" s="240"/>
      <c r="H1548" s="243">
        <v>0.059999999999999998</v>
      </c>
      <c r="I1548" s="244"/>
      <c r="J1548" s="240"/>
      <c r="K1548" s="240"/>
      <c r="L1548" s="245"/>
      <c r="M1548" s="246"/>
      <c r="N1548" s="247"/>
      <c r="O1548" s="247"/>
      <c r="P1548" s="247"/>
      <c r="Q1548" s="247"/>
      <c r="R1548" s="247"/>
      <c r="S1548" s="247"/>
      <c r="T1548" s="24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49" t="s">
        <v>160</v>
      </c>
      <c r="AU1548" s="249" t="s">
        <v>83</v>
      </c>
      <c r="AV1548" s="13" t="s">
        <v>83</v>
      </c>
      <c r="AW1548" s="13" t="s">
        <v>30</v>
      </c>
      <c r="AX1548" s="13" t="s">
        <v>73</v>
      </c>
      <c r="AY1548" s="249" t="s">
        <v>151</v>
      </c>
    </row>
    <row r="1549" s="15" customFormat="1">
      <c r="A1549" s="15"/>
      <c r="B1549" s="261"/>
      <c r="C1549" s="262"/>
      <c r="D1549" s="234" t="s">
        <v>160</v>
      </c>
      <c r="E1549" s="263" t="s">
        <v>1</v>
      </c>
      <c r="F1549" s="264" t="s">
        <v>1926</v>
      </c>
      <c r="G1549" s="262"/>
      <c r="H1549" s="263" t="s">
        <v>1</v>
      </c>
      <c r="I1549" s="265"/>
      <c r="J1549" s="262"/>
      <c r="K1549" s="262"/>
      <c r="L1549" s="266"/>
      <c r="M1549" s="267"/>
      <c r="N1549" s="268"/>
      <c r="O1549" s="268"/>
      <c r="P1549" s="268"/>
      <c r="Q1549" s="268"/>
      <c r="R1549" s="268"/>
      <c r="S1549" s="268"/>
      <c r="T1549" s="269"/>
      <c r="U1549" s="15"/>
      <c r="V1549" s="15"/>
      <c r="W1549" s="15"/>
      <c r="X1549" s="15"/>
      <c r="Y1549" s="15"/>
      <c r="Z1549" s="15"/>
      <c r="AA1549" s="15"/>
      <c r="AB1549" s="15"/>
      <c r="AC1549" s="15"/>
      <c r="AD1549" s="15"/>
      <c r="AE1549" s="15"/>
      <c r="AT1549" s="270" t="s">
        <v>160</v>
      </c>
      <c r="AU1549" s="270" t="s">
        <v>83</v>
      </c>
      <c r="AV1549" s="15" t="s">
        <v>81</v>
      </c>
      <c r="AW1549" s="15" t="s">
        <v>30</v>
      </c>
      <c r="AX1549" s="15" t="s">
        <v>73</v>
      </c>
      <c r="AY1549" s="270" t="s">
        <v>151</v>
      </c>
    </row>
    <row r="1550" s="13" customFormat="1">
      <c r="A1550" s="13"/>
      <c r="B1550" s="239"/>
      <c r="C1550" s="240"/>
      <c r="D1550" s="234" t="s">
        <v>160</v>
      </c>
      <c r="E1550" s="241" t="s">
        <v>1</v>
      </c>
      <c r="F1550" s="242" t="s">
        <v>2014</v>
      </c>
      <c r="G1550" s="240"/>
      <c r="H1550" s="243">
        <v>1.2190000000000001</v>
      </c>
      <c r="I1550" s="244"/>
      <c r="J1550" s="240"/>
      <c r="K1550" s="240"/>
      <c r="L1550" s="245"/>
      <c r="M1550" s="246"/>
      <c r="N1550" s="247"/>
      <c r="O1550" s="247"/>
      <c r="P1550" s="247"/>
      <c r="Q1550" s="247"/>
      <c r="R1550" s="247"/>
      <c r="S1550" s="247"/>
      <c r="T1550" s="248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49" t="s">
        <v>160</v>
      </c>
      <c r="AU1550" s="249" t="s">
        <v>83</v>
      </c>
      <c r="AV1550" s="13" t="s">
        <v>83</v>
      </c>
      <c r="AW1550" s="13" t="s">
        <v>30</v>
      </c>
      <c r="AX1550" s="13" t="s">
        <v>73</v>
      </c>
      <c r="AY1550" s="249" t="s">
        <v>151</v>
      </c>
    </row>
    <row r="1551" s="15" customFormat="1">
      <c r="A1551" s="15"/>
      <c r="B1551" s="261"/>
      <c r="C1551" s="262"/>
      <c r="D1551" s="234" t="s">
        <v>160</v>
      </c>
      <c r="E1551" s="263" t="s">
        <v>1</v>
      </c>
      <c r="F1551" s="264" t="s">
        <v>1928</v>
      </c>
      <c r="G1551" s="262"/>
      <c r="H1551" s="263" t="s">
        <v>1</v>
      </c>
      <c r="I1551" s="265"/>
      <c r="J1551" s="262"/>
      <c r="K1551" s="262"/>
      <c r="L1551" s="266"/>
      <c r="M1551" s="267"/>
      <c r="N1551" s="268"/>
      <c r="O1551" s="268"/>
      <c r="P1551" s="268"/>
      <c r="Q1551" s="268"/>
      <c r="R1551" s="268"/>
      <c r="S1551" s="268"/>
      <c r="T1551" s="269"/>
      <c r="U1551" s="15"/>
      <c r="V1551" s="15"/>
      <c r="W1551" s="15"/>
      <c r="X1551" s="15"/>
      <c r="Y1551" s="15"/>
      <c r="Z1551" s="15"/>
      <c r="AA1551" s="15"/>
      <c r="AB1551" s="15"/>
      <c r="AC1551" s="15"/>
      <c r="AD1551" s="15"/>
      <c r="AE1551" s="15"/>
      <c r="AT1551" s="270" t="s">
        <v>160</v>
      </c>
      <c r="AU1551" s="270" t="s">
        <v>83</v>
      </c>
      <c r="AV1551" s="15" t="s">
        <v>81</v>
      </c>
      <c r="AW1551" s="15" t="s">
        <v>30</v>
      </c>
      <c r="AX1551" s="15" t="s">
        <v>73</v>
      </c>
      <c r="AY1551" s="270" t="s">
        <v>151</v>
      </c>
    </row>
    <row r="1552" s="13" customFormat="1">
      <c r="A1552" s="13"/>
      <c r="B1552" s="239"/>
      <c r="C1552" s="240"/>
      <c r="D1552" s="234" t="s">
        <v>160</v>
      </c>
      <c r="E1552" s="241" t="s">
        <v>1</v>
      </c>
      <c r="F1552" s="242" t="s">
        <v>2015</v>
      </c>
      <c r="G1552" s="240"/>
      <c r="H1552" s="243">
        <v>0.19600000000000001</v>
      </c>
      <c r="I1552" s="244"/>
      <c r="J1552" s="240"/>
      <c r="K1552" s="240"/>
      <c r="L1552" s="245"/>
      <c r="M1552" s="246"/>
      <c r="N1552" s="247"/>
      <c r="O1552" s="247"/>
      <c r="P1552" s="247"/>
      <c r="Q1552" s="247"/>
      <c r="R1552" s="247"/>
      <c r="S1552" s="247"/>
      <c r="T1552" s="24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49" t="s">
        <v>160</v>
      </c>
      <c r="AU1552" s="249" t="s">
        <v>83</v>
      </c>
      <c r="AV1552" s="13" t="s">
        <v>83</v>
      </c>
      <c r="AW1552" s="13" t="s">
        <v>30</v>
      </c>
      <c r="AX1552" s="13" t="s">
        <v>73</v>
      </c>
      <c r="AY1552" s="249" t="s">
        <v>151</v>
      </c>
    </row>
    <row r="1553" s="15" customFormat="1">
      <c r="A1553" s="15"/>
      <c r="B1553" s="261"/>
      <c r="C1553" s="262"/>
      <c r="D1553" s="234" t="s">
        <v>160</v>
      </c>
      <c r="E1553" s="263" t="s">
        <v>1</v>
      </c>
      <c r="F1553" s="264" t="s">
        <v>1930</v>
      </c>
      <c r="G1553" s="262"/>
      <c r="H1553" s="263" t="s">
        <v>1</v>
      </c>
      <c r="I1553" s="265"/>
      <c r="J1553" s="262"/>
      <c r="K1553" s="262"/>
      <c r="L1553" s="266"/>
      <c r="M1553" s="267"/>
      <c r="N1553" s="268"/>
      <c r="O1553" s="268"/>
      <c r="P1553" s="268"/>
      <c r="Q1553" s="268"/>
      <c r="R1553" s="268"/>
      <c r="S1553" s="268"/>
      <c r="T1553" s="269"/>
      <c r="U1553" s="15"/>
      <c r="V1553" s="15"/>
      <c r="W1553" s="15"/>
      <c r="X1553" s="15"/>
      <c r="Y1553" s="15"/>
      <c r="Z1553" s="15"/>
      <c r="AA1553" s="15"/>
      <c r="AB1553" s="15"/>
      <c r="AC1553" s="15"/>
      <c r="AD1553" s="15"/>
      <c r="AE1553" s="15"/>
      <c r="AT1553" s="270" t="s">
        <v>160</v>
      </c>
      <c r="AU1553" s="270" t="s">
        <v>83</v>
      </c>
      <c r="AV1553" s="15" t="s">
        <v>81</v>
      </c>
      <c r="AW1553" s="15" t="s">
        <v>30</v>
      </c>
      <c r="AX1553" s="15" t="s">
        <v>73</v>
      </c>
      <c r="AY1553" s="270" t="s">
        <v>151</v>
      </c>
    </row>
    <row r="1554" s="13" customFormat="1">
      <c r="A1554" s="13"/>
      <c r="B1554" s="239"/>
      <c r="C1554" s="240"/>
      <c r="D1554" s="234" t="s">
        <v>160</v>
      </c>
      <c r="E1554" s="241" t="s">
        <v>1</v>
      </c>
      <c r="F1554" s="242" t="s">
        <v>2016</v>
      </c>
      <c r="G1554" s="240"/>
      <c r="H1554" s="243">
        <v>0.95999999999999996</v>
      </c>
      <c r="I1554" s="244"/>
      <c r="J1554" s="240"/>
      <c r="K1554" s="240"/>
      <c r="L1554" s="245"/>
      <c r="M1554" s="246"/>
      <c r="N1554" s="247"/>
      <c r="O1554" s="247"/>
      <c r="P1554" s="247"/>
      <c r="Q1554" s="247"/>
      <c r="R1554" s="247"/>
      <c r="S1554" s="247"/>
      <c r="T1554" s="24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9" t="s">
        <v>160</v>
      </c>
      <c r="AU1554" s="249" t="s">
        <v>83</v>
      </c>
      <c r="AV1554" s="13" t="s">
        <v>83</v>
      </c>
      <c r="AW1554" s="13" t="s">
        <v>30</v>
      </c>
      <c r="AX1554" s="13" t="s">
        <v>73</v>
      </c>
      <c r="AY1554" s="249" t="s">
        <v>151</v>
      </c>
    </row>
    <row r="1555" s="13" customFormat="1">
      <c r="A1555" s="13"/>
      <c r="B1555" s="239"/>
      <c r="C1555" s="240"/>
      <c r="D1555" s="234" t="s">
        <v>160</v>
      </c>
      <c r="E1555" s="241" t="s">
        <v>1</v>
      </c>
      <c r="F1555" s="242" t="s">
        <v>1939</v>
      </c>
      <c r="G1555" s="240"/>
      <c r="H1555" s="243">
        <v>2</v>
      </c>
      <c r="I1555" s="244"/>
      <c r="J1555" s="240"/>
      <c r="K1555" s="240"/>
      <c r="L1555" s="245"/>
      <c r="M1555" s="246"/>
      <c r="N1555" s="247"/>
      <c r="O1555" s="247"/>
      <c r="P1555" s="247"/>
      <c r="Q1555" s="247"/>
      <c r="R1555" s="247"/>
      <c r="S1555" s="247"/>
      <c r="T1555" s="24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9" t="s">
        <v>160</v>
      </c>
      <c r="AU1555" s="249" t="s">
        <v>83</v>
      </c>
      <c r="AV1555" s="13" t="s">
        <v>83</v>
      </c>
      <c r="AW1555" s="13" t="s">
        <v>30</v>
      </c>
      <c r="AX1555" s="13" t="s">
        <v>73</v>
      </c>
      <c r="AY1555" s="249" t="s">
        <v>151</v>
      </c>
    </row>
    <row r="1556" s="13" customFormat="1">
      <c r="A1556" s="13"/>
      <c r="B1556" s="239"/>
      <c r="C1556" s="240"/>
      <c r="D1556" s="234" t="s">
        <v>160</v>
      </c>
      <c r="E1556" s="241" t="s">
        <v>1</v>
      </c>
      <c r="F1556" s="242" t="s">
        <v>2017</v>
      </c>
      <c r="G1556" s="240"/>
      <c r="H1556" s="243">
        <v>0.128</v>
      </c>
      <c r="I1556" s="244"/>
      <c r="J1556" s="240"/>
      <c r="K1556" s="240"/>
      <c r="L1556" s="245"/>
      <c r="M1556" s="246"/>
      <c r="N1556" s="247"/>
      <c r="O1556" s="247"/>
      <c r="P1556" s="247"/>
      <c r="Q1556" s="247"/>
      <c r="R1556" s="247"/>
      <c r="S1556" s="247"/>
      <c r="T1556" s="24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49" t="s">
        <v>160</v>
      </c>
      <c r="AU1556" s="249" t="s">
        <v>83</v>
      </c>
      <c r="AV1556" s="13" t="s">
        <v>83</v>
      </c>
      <c r="AW1556" s="13" t="s">
        <v>30</v>
      </c>
      <c r="AX1556" s="13" t="s">
        <v>73</v>
      </c>
      <c r="AY1556" s="249" t="s">
        <v>151</v>
      </c>
    </row>
    <row r="1557" s="13" customFormat="1">
      <c r="A1557" s="13"/>
      <c r="B1557" s="239"/>
      <c r="C1557" s="240"/>
      <c r="D1557" s="234" t="s">
        <v>160</v>
      </c>
      <c r="E1557" s="241" t="s">
        <v>1</v>
      </c>
      <c r="F1557" s="242" t="s">
        <v>2018</v>
      </c>
      <c r="G1557" s="240"/>
      <c r="H1557" s="243">
        <v>0.59199999999999997</v>
      </c>
      <c r="I1557" s="244"/>
      <c r="J1557" s="240"/>
      <c r="K1557" s="240"/>
      <c r="L1557" s="245"/>
      <c r="M1557" s="246"/>
      <c r="N1557" s="247"/>
      <c r="O1557" s="247"/>
      <c r="P1557" s="247"/>
      <c r="Q1557" s="247"/>
      <c r="R1557" s="247"/>
      <c r="S1557" s="247"/>
      <c r="T1557" s="248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49" t="s">
        <v>160</v>
      </c>
      <c r="AU1557" s="249" t="s">
        <v>83</v>
      </c>
      <c r="AV1557" s="13" t="s">
        <v>83</v>
      </c>
      <c r="AW1557" s="13" t="s">
        <v>30</v>
      </c>
      <c r="AX1557" s="13" t="s">
        <v>73</v>
      </c>
      <c r="AY1557" s="249" t="s">
        <v>151</v>
      </c>
    </row>
    <row r="1558" s="13" customFormat="1">
      <c r="A1558" s="13"/>
      <c r="B1558" s="239"/>
      <c r="C1558" s="240"/>
      <c r="D1558" s="234" t="s">
        <v>160</v>
      </c>
      <c r="E1558" s="241" t="s">
        <v>1</v>
      </c>
      <c r="F1558" s="242" t="s">
        <v>2019</v>
      </c>
      <c r="G1558" s="240"/>
      <c r="H1558" s="243">
        <v>3.1320000000000001</v>
      </c>
      <c r="I1558" s="244"/>
      <c r="J1558" s="240"/>
      <c r="K1558" s="240"/>
      <c r="L1558" s="245"/>
      <c r="M1558" s="246"/>
      <c r="N1558" s="247"/>
      <c r="O1558" s="247"/>
      <c r="P1558" s="247"/>
      <c r="Q1558" s="247"/>
      <c r="R1558" s="247"/>
      <c r="S1558" s="247"/>
      <c r="T1558" s="24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49" t="s">
        <v>160</v>
      </c>
      <c r="AU1558" s="249" t="s">
        <v>83</v>
      </c>
      <c r="AV1558" s="13" t="s">
        <v>83</v>
      </c>
      <c r="AW1558" s="13" t="s">
        <v>30</v>
      </c>
      <c r="AX1558" s="13" t="s">
        <v>73</v>
      </c>
      <c r="AY1558" s="249" t="s">
        <v>151</v>
      </c>
    </row>
    <row r="1559" s="13" customFormat="1">
      <c r="A1559" s="13"/>
      <c r="B1559" s="239"/>
      <c r="C1559" s="240"/>
      <c r="D1559" s="234" t="s">
        <v>160</v>
      </c>
      <c r="E1559" s="241" t="s">
        <v>1</v>
      </c>
      <c r="F1559" s="242" t="s">
        <v>2001</v>
      </c>
      <c r="G1559" s="240"/>
      <c r="H1559" s="243">
        <v>1.0940000000000001</v>
      </c>
      <c r="I1559" s="244"/>
      <c r="J1559" s="240"/>
      <c r="K1559" s="240"/>
      <c r="L1559" s="245"/>
      <c r="M1559" s="246"/>
      <c r="N1559" s="247"/>
      <c r="O1559" s="247"/>
      <c r="P1559" s="247"/>
      <c r="Q1559" s="247"/>
      <c r="R1559" s="247"/>
      <c r="S1559" s="247"/>
      <c r="T1559" s="248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49" t="s">
        <v>160</v>
      </c>
      <c r="AU1559" s="249" t="s">
        <v>83</v>
      </c>
      <c r="AV1559" s="13" t="s">
        <v>83</v>
      </c>
      <c r="AW1559" s="13" t="s">
        <v>30</v>
      </c>
      <c r="AX1559" s="13" t="s">
        <v>73</v>
      </c>
      <c r="AY1559" s="249" t="s">
        <v>151</v>
      </c>
    </row>
    <row r="1560" s="14" customFormat="1">
      <c r="A1560" s="14"/>
      <c r="B1560" s="250"/>
      <c r="C1560" s="251"/>
      <c r="D1560" s="234" t="s">
        <v>160</v>
      </c>
      <c r="E1560" s="252" t="s">
        <v>1</v>
      </c>
      <c r="F1560" s="253" t="s">
        <v>162</v>
      </c>
      <c r="G1560" s="251"/>
      <c r="H1560" s="254">
        <v>9.3810000000000002</v>
      </c>
      <c r="I1560" s="255"/>
      <c r="J1560" s="251"/>
      <c r="K1560" s="251"/>
      <c r="L1560" s="256"/>
      <c r="M1560" s="257"/>
      <c r="N1560" s="258"/>
      <c r="O1560" s="258"/>
      <c r="P1560" s="258"/>
      <c r="Q1560" s="258"/>
      <c r="R1560" s="258"/>
      <c r="S1560" s="258"/>
      <c r="T1560" s="259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60" t="s">
        <v>160</v>
      </c>
      <c r="AU1560" s="260" t="s">
        <v>83</v>
      </c>
      <c r="AV1560" s="14" t="s">
        <v>157</v>
      </c>
      <c r="AW1560" s="14" t="s">
        <v>30</v>
      </c>
      <c r="AX1560" s="14" t="s">
        <v>81</v>
      </c>
      <c r="AY1560" s="260" t="s">
        <v>151</v>
      </c>
    </row>
    <row r="1561" s="2" customFormat="1" ht="24.15" customHeight="1">
      <c r="A1561" s="38"/>
      <c r="B1561" s="39"/>
      <c r="C1561" s="220" t="s">
        <v>2020</v>
      </c>
      <c r="D1561" s="220" t="s">
        <v>153</v>
      </c>
      <c r="E1561" s="221" t="s">
        <v>2021</v>
      </c>
      <c r="F1561" s="222" t="s">
        <v>2022</v>
      </c>
      <c r="G1561" s="223" t="s">
        <v>156</v>
      </c>
      <c r="H1561" s="224">
        <v>21.84</v>
      </c>
      <c r="I1561" s="225"/>
      <c r="J1561" s="226">
        <f>ROUND(I1561*H1561,2)</f>
        <v>0</v>
      </c>
      <c r="K1561" s="227"/>
      <c r="L1561" s="44"/>
      <c r="M1561" s="228" t="s">
        <v>1</v>
      </c>
      <c r="N1561" s="229" t="s">
        <v>40</v>
      </c>
      <c r="O1561" s="92"/>
      <c r="P1561" s="230">
        <f>O1561*H1561</f>
        <v>0</v>
      </c>
      <c r="Q1561" s="230">
        <v>0.015720000000000001</v>
      </c>
      <c r="R1561" s="230">
        <f>Q1561*H1561</f>
        <v>0.34332480000000004</v>
      </c>
      <c r="S1561" s="230">
        <v>0</v>
      </c>
      <c r="T1561" s="231">
        <f>S1561*H1561</f>
        <v>0</v>
      </c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R1561" s="232" t="s">
        <v>250</v>
      </c>
      <c r="AT1561" s="232" t="s">
        <v>153</v>
      </c>
      <c r="AU1561" s="232" t="s">
        <v>83</v>
      </c>
      <c r="AY1561" s="17" t="s">
        <v>151</v>
      </c>
      <c r="BE1561" s="233">
        <f>IF(N1561="základní",J1561,0)</f>
        <v>0</v>
      </c>
      <c r="BF1561" s="233">
        <f>IF(N1561="snížená",J1561,0)</f>
        <v>0</v>
      </c>
      <c r="BG1561" s="233">
        <f>IF(N1561="zákl. přenesená",J1561,0)</f>
        <v>0</v>
      </c>
      <c r="BH1561" s="233">
        <f>IF(N1561="sníž. přenesená",J1561,0)</f>
        <v>0</v>
      </c>
      <c r="BI1561" s="233">
        <f>IF(N1561="nulová",J1561,0)</f>
        <v>0</v>
      </c>
      <c r="BJ1561" s="17" t="s">
        <v>157</v>
      </c>
      <c r="BK1561" s="233">
        <f>ROUND(I1561*H1561,2)</f>
        <v>0</v>
      </c>
      <c r="BL1561" s="17" t="s">
        <v>250</v>
      </c>
      <c r="BM1561" s="232" t="s">
        <v>2023</v>
      </c>
    </row>
    <row r="1562" s="2" customFormat="1">
      <c r="A1562" s="38"/>
      <c r="B1562" s="39"/>
      <c r="C1562" s="40"/>
      <c r="D1562" s="234" t="s">
        <v>159</v>
      </c>
      <c r="E1562" s="40"/>
      <c r="F1562" s="235" t="s">
        <v>2022</v>
      </c>
      <c r="G1562" s="40"/>
      <c r="H1562" s="40"/>
      <c r="I1562" s="236"/>
      <c r="J1562" s="40"/>
      <c r="K1562" s="40"/>
      <c r="L1562" s="44"/>
      <c r="M1562" s="237"/>
      <c r="N1562" s="238"/>
      <c r="O1562" s="92"/>
      <c r="P1562" s="92"/>
      <c r="Q1562" s="92"/>
      <c r="R1562" s="92"/>
      <c r="S1562" s="92"/>
      <c r="T1562" s="93"/>
      <c r="U1562" s="38"/>
      <c r="V1562" s="38"/>
      <c r="W1562" s="38"/>
      <c r="X1562" s="38"/>
      <c r="Y1562" s="38"/>
      <c r="Z1562" s="38"/>
      <c r="AA1562" s="38"/>
      <c r="AB1562" s="38"/>
      <c r="AC1562" s="38"/>
      <c r="AD1562" s="38"/>
      <c r="AE1562" s="38"/>
      <c r="AT1562" s="17" t="s">
        <v>159</v>
      </c>
      <c r="AU1562" s="17" t="s">
        <v>83</v>
      </c>
    </row>
    <row r="1563" s="13" customFormat="1">
      <c r="A1563" s="13"/>
      <c r="B1563" s="239"/>
      <c r="C1563" s="240"/>
      <c r="D1563" s="234" t="s">
        <v>160</v>
      </c>
      <c r="E1563" s="241" t="s">
        <v>1</v>
      </c>
      <c r="F1563" s="242" t="s">
        <v>1158</v>
      </c>
      <c r="G1563" s="240"/>
      <c r="H1563" s="243">
        <v>21.84</v>
      </c>
      <c r="I1563" s="244"/>
      <c r="J1563" s="240"/>
      <c r="K1563" s="240"/>
      <c r="L1563" s="245"/>
      <c r="M1563" s="246"/>
      <c r="N1563" s="247"/>
      <c r="O1563" s="247"/>
      <c r="P1563" s="247"/>
      <c r="Q1563" s="247"/>
      <c r="R1563" s="247"/>
      <c r="S1563" s="247"/>
      <c r="T1563" s="248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49" t="s">
        <v>160</v>
      </c>
      <c r="AU1563" s="249" t="s">
        <v>83</v>
      </c>
      <c r="AV1563" s="13" t="s">
        <v>83</v>
      </c>
      <c r="AW1563" s="13" t="s">
        <v>30</v>
      </c>
      <c r="AX1563" s="13" t="s">
        <v>73</v>
      </c>
      <c r="AY1563" s="249" t="s">
        <v>151</v>
      </c>
    </row>
    <row r="1564" s="14" customFormat="1">
      <c r="A1564" s="14"/>
      <c r="B1564" s="250"/>
      <c r="C1564" s="251"/>
      <c r="D1564" s="234" t="s">
        <v>160</v>
      </c>
      <c r="E1564" s="252" t="s">
        <v>1</v>
      </c>
      <c r="F1564" s="253" t="s">
        <v>162</v>
      </c>
      <c r="G1564" s="251"/>
      <c r="H1564" s="254">
        <v>21.84</v>
      </c>
      <c r="I1564" s="255"/>
      <c r="J1564" s="251"/>
      <c r="K1564" s="251"/>
      <c r="L1564" s="256"/>
      <c r="M1564" s="257"/>
      <c r="N1564" s="258"/>
      <c r="O1564" s="258"/>
      <c r="P1564" s="258"/>
      <c r="Q1564" s="258"/>
      <c r="R1564" s="258"/>
      <c r="S1564" s="258"/>
      <c r="T1564" s="259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60" t="s">
        <v>160</v>
      </c>
      <c r="AU1564" s="260" t="s">
        <v>83</v>
      </c>
      <c r="AV1564" s="14" t="s">
        <v>157</v>
      </c>
      <c r="AW1564" s="14" t="s">
        <v>30</v>
      </c>
      <c r="AX1564" s="14" t="s">
        <v>81</v>
      </c>
      <c r="AY1564" s="260" t="s">
        <v>151</v>
      </c>
    </row>
    <row r="1565" s="2" customFormat="1" ht="24.15" customHeight="1">
      <c r="A1565" s="38"/>
      <c r="B1565" s="39"/>
      <c r="C1565" s="220" t="s">
        <v>2024</v>
      </c>
      <c r="D1565" s="220" t="s">
        <v>153</v>
      </c>
      <c r="E1565" s="221" t="s">
        <v>2025</v>
      </c>
      <c r="F1565" s="222" t="s">
        <v>2026</v>
      </c>
      <c r="G1565" s="223" t="s">
        <v>156</v>
      </c>
      <c r="H1565" s="224">
        <v>55.649999999999999</v>
      </c>
      <c r="I1565" s="225"/>
      <c r="J1565" s="226">
        <f>ROUND(I1565*H1565,2)</f>
        <v>0</v>
      </c>
      <c r="K1565" s="227"/>
      <c r="L1565" s="44"/>
      <c r="M1565" s="228" t="s">
        <v>1</v>
      </c>
      <c r="N1565" s="229" t="s">
        <v>40</v>
      </c>
      <c r="O1565" s="92"/>
      <c r="P1565" s="230">
        <f>O1565*H1565</f>
        <v>0</v>
      </c>
      <c r="Q1565" s="230">
        <v>0</v>
      </c>
      <c r="R1565" s="230">
        <f>Q1565*H1565</f>
        <v>0</v>
      </c>
      <c r="S1565" s="230">
        <v>0</v>
      </c>
      <c r="T1565" s="231">
        <f>S1565*H1565</f>
        <v>0</v>
      </c>
      <c r="U1565" s="38"/>
      <c r="V1565" s="38"/>
      <c r="W1565" s="38"/>
      <c r="X1565" s="38"/>
      <c r="Y1565" s="38"/>
      <c r="Z1565" s="38"/>
      <c r="AA1565" s="38"/>
      <c r="AB1565" s="38"/>
      <c r="AC1565" s="38"/>
      <c r="AD1565" s="38"/>
      <c r="AE1565" s="38"/>
      <c r="AR1565" s="232" t="s">
        <v>250</v>
      </c>
      <c r="AT1565" s="232" t="s">
        <v>153</v>
      </c>
      <c r="AU1565" s="232" t="s">
        <v>83</v>
      </c>
      <c r="AY1565" s="17" t="s">
        <v>151</v>
      </c>
      <c r="BE1565" s="233">
        <f>IF(N1565="základní",J1565,0)</f>
        <v>0</v>
      </c>
      <c r="BF1565" s="233">
        <f>IF(N1565="snížená",J1565,0)</f>
        <v>0</v>
      </c>
      <c r="BG1565" s="233">
        <f>IF(N1565="zákl. přenesená",J1565,0)</f>
        <v>0</v>
      </c>
      <c r="BH1565" s="233">
        <f>IF(N1565="sníž. přenesená",J1565,0)</f>
        <v>0</v>
      </c>
      <c r="BI1565" s="233">
        <f>IF(N1565="nulová",J1565,0)</f>
        <v>0</v>
      </c>
      <c r="BJ1565" s="17" t="s">
        <v>157</v>
      </c>
      <c r="BK1565" s="233">
        <f>ROUND(I1565*H1565,2)</f>
        <v>0</v>
      </c>
      <c r="BL1565" s="17" t="s">
        <v>250</v>
      </c>
      <c r="BM1565" s="232" t="s">
        <v>2027</v>
      </c>
    </row>
    <row r="1566" s="2" customFormat="1">
      <c r="A1566" s="38"/>
      <c r="B1566" s="39"/>
      <c r="C1566" s="40"/>
      <c r="D1566" s="234" t="s">
        <v>159</v>
      </c>
      <c r="E1566" s="40"/>
      <c r="F1566" s="235" t="s">
        <v>2026</v>
      </c>
      <c r="G1566" s="40"/>
      <c r="H1566" s="40"/>
      <c r="I1566" s="236"/>
      <c r="J1566" s="40"/>
      <c r="K1566" s="40"/>
      <c r="L1566" s="44"/>
      <c r="M1566" s="237"/>
      <c r="N1566" s="238"/>
      <c r="O1566" s="92"/>
      <c r="P1566" s="92"/>
      <c r="Q1566" s="92"/>
      <c r="R1566" s="92"/>
      <c r="S1566" s="92"/>
      <c r="T1566" s="93"/>
      <c r="U1566" s="38"/>
      <c r="V1566" s="38"/>
      <c r="W1566" s="38"/>
      <c r="X1566" s="38"/>
      <c r="Y1566" s="38"/>
      <c r="Z1566" s="38"/>
      <c r="AA1566" s="38"/>
      <c r="AB1566" s="38"/>
      <c r="AC1566" s="38"/>
      <c r="AD1566" s="38"/>
      <c r="AE1566" s="38"/>
      <c r="AT1566" s="17" t="s">
        <v>159</v>
      </c>
      <c r="AU1566" s="17" t="s">
        <v>83</v>
      </c>
    </row>
    <row r="1567" s="13" customFormat="1">
      <c r="A1567" s="13"/>
      <c r="B1567" s="239"/>
      <c r="C1567" s="240"/>
      <c r="D1567" s="234" t="s">
        <v>160</v>
      </c>
      <c r="E1567" s="241" t="s">
        <v>1</v>
      </c>
      <c r="F1567" s="242" t="s">
        <v>2028</v>
      </c>
      <c r="G1567" s="240"/>
      <c r="H1567" s="243">
        <v>55.649999999999999</v>
      </c>
      <c r="I1567" s="244"/>
      <c r="J1567" s="240"/>
      <c r="K1567" s="240"/>
      <c r="L1567" s="245"/>
      <c r="M1567" s="246"/>
      <c r="N1567" s="247"/>
      <c r="O1567" s="247"/>
      <c r="P1567" s="247"/>
      <c r="Q1567" s="247"/>
      <c r="R1567" s="247"/>
      <c r="S1567" s="247"/>
      <c r="T1567" s="248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9" t="s">
        <v>160</v>
      </c>
      <c r="AU1567" s="249" t="s">
        <v>83</v>
      </c>
      <c r="AV1567" s="13" t="s">
        <v>83</v>
      </c>
      <c r="AW1567" s="13" t="s">
        <v>30</v>
      </c>
      <c r="AX1567" s="13" t="s">
        <v>73</v>
      </c>
      <c r="AY1567" s="249" t="s">
        <v>151</v>
      </c>
    </row>
    <row r="1568" s="14" customFormat="1">
      <c r="A1568" s="14"/>
      <c r="B1568" s="250"/>
      <c r="C1568" s="251"/>
      <c r="D1568" s="234" t="s">
        <v>160</v>
      </c>
      <c r="E1568" s="252" t="s">
        <v>1</v>
      </c>
      <c r="F1568" s="253" t="s">
        <v>162</v>
      </c>
      <c r="G1568" s="251"/>
      <c r="H1568" s="254">
        <v>55.649999999999999</v>
      </c>
      <c r="I1568" s="255"/>
      <c r="J1568" s="251"/>
      <c r="K1568" s="251"/>
      <c r="L1568" s="256"/>
      <c r="M1568" s="257"/>
      <c r="N1568" s="258"/>
      <c r="O1568" s="258"/>
      <c r="P1568" s="258"/>
      <c r="Q1568" s="258"/>
      <c r="R1568" s="258"/>
      <c r="S1568" s="258"/>
      <c r="T1568" s="259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60" t="s">
        <v>160</v>
      </c>
      <c r="AU1568" s="260" t="s">
        <v>83</v>
      </c>
      <c r="AV1568" s="14" t="s">
        <v>157</v>
      </c>
      <c r="AW1568" s="14" t="s">
        <v>30</v>
      </c>
      <c r="AX1568" s="14" t="s">
        <v>81</v>
      </c>
      <c r="AY1568" s="260" t="s">
        <v>151</v>
      </c>
    </row>
    <row r="1569" s="2" customFormat="1" ht="16.5" customHeight="1">
      <c r="A1569" s="38"/>
      <c r="B1569" s="39"/>
      <c r="C1569" s="272" t="s">
        <v>2029</v>
      </c>
      <c r="D1569" s="272" t="s">
        <v>387</v>
      </c>
      <c r="E1569" s="273" t="s">
        <v>2030</v>
      </c>
      <c r="F1569" s="274" t="s">
        <v>2031</v>
      </c>
      <c r="G1569" s="275" t="s">
        <v>156</v>
      </c>
      <c r="H1569" s="276">
        <v>63.997999999999998</v>
      </c>
      <c r="I1569" s="277"/>
      <c r="J1569" s="278">
        <f>ROUND(I1569*H1569,2)</f>
        <v>0</v>
      </c>
      <c r="K1569" s="279"/>
      <c r="L1569" s="280"/>
      <c r="M1569" s="281" t="s">
        <v>1</v>
      </c>
      <c r="N1569" s="282" t="s">
        <v>40</v>
      </c>
      <c r="O1569" s="92"/>
      <c r="P1569" s="230">
        <f>O1569*H1569</f>
        <v>0</v>
      </c>
      <c r="Q1569" s="230">
        <v>0.01023</v>
      </c>
      <c r="R1569" s="230">
        <f>Q1569*H1569</f>
        <v>0.65469953999999997</v>
      </c>
      <c r="S1569" s="230">
        <v>0</v>
      </c>
      <c r="T1569" s="231">
        <f>S1569*H1569</f>
        <v>0</v>
      </c>
      <c r="U1569" s="38"/>
      <c r="V1569" s="38"/>
      <c r="W1569" s="38"/>
      <c r="X1569" s="38"/>
      <c r="Y1569" s="38"/>
      <c r="Z1569" s="38"/>
      <c r="AA1569" s="38"/>
      <c r="AB1569" s="38"/>
      <c r="AC1569" s="38"/>
      <c r="AD1569" s="38"/>
      <c r="AE1569" s="38"/>
      <c r="AR1569" s="232" t="s">
        <v>340</v>
      </c>
      <c r="AT1569" s="232" t="s">
        <v>387</v>
      </c>
      <c r="AU1569" s="232" t="s">
        <v>83</v>
      </c>
      <c r="AY1569" s="17" t="s">
        <v>151</v>
      </c>
      <c r="BE1569" s="233">
        <f>IF(N1569="základní",J1569,0)</f>
        <v>0</v>
      </c>
      <c r="BF1569" s="233">
        <f>IF(N1569="snížená",J1569,0)</f>
        <v>0</v>
      </c>
      <c r="BG1569" s="233">
        <f>IF(N1569="zákl. přenesená",J1569,0)</f>
        <v>0</v>
      </c>
      <c r="BH1569" s="233">
        <f>IF(N1569="sníž. přenesená",J1569,0)</f>
        <v>0</v>
      </c>
      <c r="BI1569" s="233">
        <f>IF(N1569="nulová",J1569,0)</f>
        <v>0</v>
      </c>
      <c r="BJ1569" s="17" t="s">
        <v>157</v>
      </c>
      <c r="BK1569" s="233">
        <f>ROUND(I1569*H1569,2)</f>
        <v>0</v>
      </c>
      <c r="BL1569" s="17" t="s">
        <v>250</v>
      </c>
      <c r="BM1569" s="232" t="s">
        <v>2032</v>
      </c>
    </row>
    <row r="1570" s="2" customFormat="1">
      <c r="A1570" s="38"/>
      <c r="B1570" s="39"/>
      <c r="C1570" s="40"/>
      <c r="D1570" s="234" t="s">
        <v>159</v>
      </c>
      <c r="E1570" s="40"/>
      <c r="F1570" s="235" t="s">
        <v>2031</v>
      </c>
      <c r="G1570" s="40"/>
      <c r="H1570" s="40"/>
      <c r="I1570" s="236"/>
      <c r="J1570" s="40"/>
      <c r="K1570" s="40"/>
      <c r="L1570" s="44"/>
      <c r="M1570" s="237"/>
      <c r="N1570" s="238"/>
      <c r="O1570" s="92"/>
      <c r="P1570" s="92"/>
      <c r="Q1570" s="92"/>
      <c r="R1570" s="92"/>
      <c r="S1570" s="92"/>
      <c r="T1570" s="93"/>
      <c r="U1570" s="38"/>
      <c r="V1570" s="38"/>
      <c r="W1570" s="38"/>
      <c r="X1570" s="38"/>
      <c r="Y1570" s="38"/>
      <c r="Z1570" s="38"/>
      <c r="AA1570" s="38"/>
      <c r="AB1570" s="38"/>
      <c r="AC1570" s="38"/>
      <c r="AD1570" s="38"/>
      <c r="AE1570" s="38"/>
      <c r="AT1570" s="17" t="s">
        <v>159</v>
      </c>
      <c r="AU1570" s="17" t="s">
        <v>83</v>
      </c>
    </row>
    <row r="1571" s="13" customFormat="1">
      <c r="A1571" s="13"/>
      <c r="B1571" s="239"/>
      <c r="C1571" s="240"/>
      <c r="D1571" s="234" t="s">
        <v>160</v>
      </c>
      <c r="E1571" s="241" t="s">
        <v>1</v>
      </c>
      <c r="F1571" s="242" t="s">
        <v>2033</v>
      </c>
      <c r="G1571" s="240"/>
      <c r="H1571" s="243">
        <v>63.997999999999998</v>
      </c>
      <c r="I1571" s="244"/>
      <c r="J1571" s="240"/>
      <c r="K1571" s="240"/>
      <c r="L1571" s="245"/>
      <c r="M1571" s="246"/>
      <c r="N1571" s="247"/>
      <c r="O1571" s="247"/>
      <c r="P1571" s="247"/>
      <c r="Q1571" s="247"/>
      <c r="R1571" s="247"/>
      <c r="S1571" s="247"/>
      <c r="T1571" s="248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49" t="s">
        <v>160</v>
      </c>
      <c r="AU1571" s="249" t="s">
        <v>83</v>
      </c>
      <c r="AV1571" s="13" t="s">
        <v>83</v>
      </c>
      <c r="AW1571" s="13" t="s">
        <v>30</v>
      </c>
      <c r="AX1571" s="13" t="s">
        <v>73</v>
      </c>
      <c r="AY1571" s="249" t="s">
        <v>151</v>
      </c>
    </row>
    <row r="1572" s="14" customFormat="1">
      <c r="A1572" s="14"/>
      <c r="B1572" s="250"/>
      <c r="C1572" s="251"/>
      <c r="D1572" s="234" t="s">
        <v>160</v>
      </c>
      <c r="E1572" s="252" t="s">
        <v>1</v>
      </c>
      <c r="F1572" s="253" t="s">
        <v>162</v>
      </c>
      <c r="G1572" s="251"/>
      <c r="H1572" s="254">
        <v>63.997999999999998</v>
      </c>
      <c r="I1572" s="255"/>
      <c r="J1572" s="251"/>
      <c r="K1572" s="251"/>
      <c r="L1572" s="256"/>
      <c r="M1572" s="257"/>
      <c r="N1572" s="258"/>
      <c r="O1572" s="258"/>
      <c r="P1572" s="258"/>
      <c r="Q1572" s="258"/>
      <c r="R1572" s="258"/>
      <c r="S1572" s="258"/>
      <c r="T1572" s="259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60" t="s">
        <v>160</v>
      </c>
      <c r="AU1572" s="260" t="s">
        <v>83</v>
      </c>
      <c r="AV1572" s="14" t="s">
        <v>157</v>
      </c>
      <c r="AW1572" s="14" t="s">
        <v>30</v>
      </c>
      <c r="AX1572" s="14" t="s">
        <v>81</v>
      </c>
      <c r="AY1572" s="260" t="s">
        <v>151</v>
      </c>
    </row>
    <row r="1573" s="2" customFormat="1" ht="24.15" customHeight="1">
      <c r="A1573" s="38"/>
      <c r="B1573" s="39"/>
      <c r="C1573" s="220" t="s">
        <v>2034</v>
      </c>
      <c r="D1573" s="220" t="s">
        <v>153</v>
      </c>
      <c r="E1573" s="221" t="s">
        <v>2035</v>
      </c>
      <c r="F1573" s="222" t="s">
        <v>2036</v>
      </c>
      <c r="G1573" s="223" t="s">
        <v>194</v>
      </c>
      <c r="H1573" s="224">
        <v>1.8819999999999999</v>
      </c>
      <c r="I1573" s="225"/>
      <c r="J1573" s="226">
        <f>ROUND(I1573*H1573,2)</f>
        <v>0</v>
      </c>
      <c r="K1573" s="227"/>
      <c r="L1573" s="44"/>
      <c r="M1573" s="228" t="s">
        <v>1</v>
      </c>
      <c r="N1573" s="229" t="s">
        <v>40</v>
      </c>
      <c r="O1573" s="92"/>
      <c r="P1573" s="230">
        <f>O1573*H1573</f>
        <v>0</v>
      </c>
      <c r="Q1573" s="230">
        <v>0.00281</v>
      </c>
      <c r="R1573" s="230">
        <f>Q1573*H1573</f>
        <v>0.0052884199999999994</v>
      </c>
      <c r="S1573" s="230">
        <v>0</v>
      </c>
      <c r="T1573" s="231">
        <f>S1573*H1573</f>
        <v>0</v>
      </c>
      <c r="U1573" s="38"/>
      <c r="V1573" s="38"/>
      <c r="W1573" s="38"/>
      <c r="X1573" s="38"/>
      <c r="Y1573" s="38"/>
      <c r="Z1573" s="38"/>
      <c r="AA1573" s="38"/>
      <c r="AB1573" s="38"/>
      <c r="AC1573" s="38"/>
      <c r="AD1573" s="38"/>
      <c r="AE1573" s="38"/>
      <c r="AR1573" s="232" t="s">
        <v>250</v>
      </c>
      <c r="AT1573" s="232" t="s">
        <v>153</v>
      </c>
      <c r="AU1573" s="232" t="s">
        <v>83</v>
      </c>
      <c r="AY1573" s="17" t="s">
        <v>151</v>
      </c>
      <c r="BE1573" s="233">
        <f>IF(N1573="základní",J1573,0)</f>
        <v>0</v>
      </c>
      <c r="BF1573" s="233">
        <f>IF(N1573="snížená",J1573,0)</f>
        <v>0</v>
      </c>
      <c r="BG1573" s="233">
        <f>IF(N1573="zákl. přenesená",J1573,0)</f>
        <v>0</v>
      </c>
      <c r="BH1573" s="233">
        <f>IF(N1573="sníž. přenesená",J1573,0)</f>
        <v>0</v>
      </c>
      <c r="BI1573" s="233">
        <f>IF(N1573="nulová",J1573,0)</f>
        <v>0</v>
      </c>
      <c r="BJ1573" s="17" t="s">
        <v>157</v>
      </c>
      <c r="BK1573" s="233">
        <f>ROUND(I1573*H1573,2)</f>
        <v>0</v>
      </c>
      <c r="BL1573" s="17" t="s">
        <v>250</v>
      </c>
      <c r="BM1573" s="232" t="s">
        <v>2037</v>
      </c>
    </row>
    <row r="1574" s="2" customFormat="1">
      <c r="A1574" s="38"/>
      <c r="B1574" s="39"/>
      <c r="C1574" s="40"/>
      <c r="D1574" s="234" t="s">
        <v>159</v>
      </c>
      <c r="E1574" s="40"/>
      <c r="F1574" s="235" t="s">
        <v>2036</v>
      </c>
      <c r="G1574" s="40"/>
      <c r="H1574" s="40"/>
      <c r="I1574" s="236"/>
      <c r="J1574" s="40"/>
      <c r="K1574" s="40"/>
      <c r="L1574" s="44"/>
      <c r="M1574" s="237"/>
      <c r="N1574" s="238"/>
      <c r="O1574" s="92"/>
      <c r="P1574" s="92"/>
      <c r="Q1574" s="92"/>
      <c r="R1574" s="92"/>
      <c r="S1574" s="92"/>
      <c r="T1574" s="93"/>
      <c r="U1574" s="38"/>
      <c r="V1574" s="38"/>
      <c r="W1574" s="38"/>
      <c r="X1574" s="38"/>
      <c r="Y1574" s="38"/>
      <c r="Z1574" s="38"/>
      <c r="AA1574" s="38"/>
      <c r="AB1574" s="38"/>
      <c r="AC1574" s="38"/>
      <c r="AD1574" s="38"/>
      <c r="AE1574" s="38"/>
      <c r="AT1574" s="17" t="s">
        <v>159</v>
      </c>
      <c r="AU1574" s="17" t="s">
        <v>83</v>
      </c>
    </row>
    <row r="1575" s="13" customFormat="1">
      <c r="A1575" s="13"/>
      <c r="B1575" s="239"/>
      <c r="C1575" s="240"/>
      <c r="D1575" s="234" t="s">
        <v>160</v>
      </c>
      <c r="E1575" s="241" t="s">
        <v>1</v>
      </c>
      <c r="F1575" s="242" t="s">
        <v>2038</v>
      </c>
      <c r="G1575" s="240"/>
      <c r="H1575" s="243">
        <v>0.54600000000000004</v>
      </c>
      <c r="I1575" s="244"/>
      <c r="J1575" s="240"/>
      <c r="K1575" s="240"/>
      <c r="L1575" s="245"/>
      <c r="M1575" s="246"/>
      <c r="N1575" s="247"/>
      <c r="O1575" s="247"/>
      <c r="P1575" s="247"/>
      <c r="Q1575" s="247"/>
      <c r="R1575" s="247"/>
      <c r="S1575" s="247"/>
      <c r="T1575" s="248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49" t="s">
        <v>160</v>
      </c>
      <c r="AU1575" s="249" t="s">
        <v>83</v>
      </c>
      <c r="AV1575" s="13" t="s">
        <v>83</v>
      </c>
      <c r="AW1575" s="13" t="s">
        <v>30</v>
      </c>
      <c r="AX1575" s="13" t="s">
        <v>73</v>
      </c>
      <c r="AY1575" s="249" t="s">
        <v>151</v>
      </c>
    </row>
    <row r="1576" s="13" customFormat="1">
      <c r="A1576" s="13"/>
      <c r="B1576" s="239"/>
      <c r="C1576" s="240"/>
      <c r="D1576" s="234" t="s">
        <v>160</v>
      </c>
      <c r="E1576" s="241" t="s">
        <v>1</v>
      </c>
      <c r="F1576" s="242" t="s">
        <v>2039</v>
      </c>
      <c r="G1576" s="240"/>
      <c r="H1576" s="243">
        <v>1.3360000000000001</v>
      </c>
      <c r="I1576" s="244"/>
      <c r="J1576" s="240"/>
      <c r="K1576" s="240"/>
      <c r="L1576" s="245"/>
      <c r="M1576" s="246"/>
      <c r="N1576" s="247"/>
      <c r="O1576" s="247"/>
      <c r="P1576" s="247"/>
      <c r="Q1576" s="247"/>
      <c r="R1576" s="247"/>
      <c r="S1576" s="247"/>
      <c r="T1576" s="24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49" t="s">
        <v>160</v>
      </c>
      <c r="AU1576" s="249" t="s">
        <v>83</v>
      </c>
      <c r="AV1576" s="13" t="s">
        <v>83</v>
      </c>
      <c r="AW1576" s="13" t="s">
        <v>30</v>
      </c>
      <c r="AX1576" s="13" t="s">
        <v>73</v>
      </c>
      <c r="AY1576" s="249" t="s">
        <v>151</v>
      </c>
    </row>
    <row r="1577" s="14" customFormat="1">
      <c r="A1577" s="14"/>
      <c r="B1577" s="250"/>
      <c r="C1577" s="251"/>
      <c r="D1577" s="234" t="s">
        <v>160</v>
      </c>
      <c r="E1577" s="252" t="s">
        <v>1</v>
      </c>
      <c r="F1577" s="253" t="s">
        <v>162</v>
      </c>
      <c r="G1577" s="251"/>
      <c r="H1577" s="254">
        <v>1.8820000000000001</v>
      </c>
      <c r="I1577" s="255"/>
      <c r="J1577" s="251"/>
      <c r="K1577" s="251"/>
      <c r="L1577" s="256"/>
      <c r="M1577" s="257"/>
      <c r="N1577" s="258"/>
      <c r="O1577" s="258"/>
      <c r="P1577" s="258"/>
      <c r="Q1577" s="258"/>
      <c r="R1577" s="258"/>
      <c r="S1577" s="258"/>
      <c r="T1577" s="25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60" t="s">
        <v>160</v>
      </c>
      <c r="AU1577" s="260" t="s">
        <v>83</v>
      </c>
      <c r="AV1577" s="14" t="s">
        <v>157</v>
      </c>
      <c r="AW1577" s="14" t="s">
        <v>30</v>
      </c>
      <c r="AX1577" s="14" t="s">
        <v>81</v>
      </c>
      <c r="AY1577" s="260" t="s">
        <v>151</v>
      </c>
    </row>
    <row r="1578" s="2" customFormat="1" ht="24.15" customHeight="1">
      <c r="A1578" s="38"/>
      <c r="B1578" s="39"/>
      <c r="C1578" s="220" t="s">
        <v>2040</v>
      </c>
      <c r="D1578" s="220" t="s">
        <v>153</v>
      </c>
      <c r="E1578" s="221" t="s">
        <v>2041</v>
      </c>
      <c r="F1578" s="222" t="s">
        <v>2042</v>
      </c>
      <c r="G1578" s="223" t="s">
        <v>267</v>
      </c>
      <c r="H1578" s="224">
        <v>10.712</v>
      </c>
      <c r="I1578" s="225"/>
      <c r="J1578" s="226">
        <f>ROUND(I1578*H1578,2)</f>
        <v>0</v>
      </c>
      <c r="K1578" s="227"/>
      <c r="L1578" s="44"/>
      <c r="M1578" s="228" t="s">
        <v>1</v>
      </c>
      <c r="N1578" s="229" t="s">
        <v>40</v>
      </c>
      <c r="O1578" s="92"/>
      <c r="P1578" s="230">
        <f>O1578*H1578</f>
        <v>0</v>
      </c>
      <c r="Q1578" s="230">
        <v>0</v>
      </c>
      <c r="R1578" s="230">
        <f>Q1578*H1578</f>
        <v>0</v>
      </c>
      <c r="S1578" s="230">
        <v>0</v>
      </c>
      <c r="T1578" s="231">
        <f>S1578*H1578</f>
        <v>0</v>
      </c>
      <c r="U1578" s="38"/>
      <c r="V1578" s="38"/>
      <c r="W1578" s="38"/>
      <c r="X1578" s="38"/>
      <c r="Y1578" s="38"/>
      <c r="Z1578" s="38"/>
      <c r="AA1578" s="38"/>
      <c r="AB1578" s="38"/>
      <c r="AC1578" s="38"/>
      <c r="AD1578" s="38"/>
      <c r="AE1578" s="38"/>
      <c r="AR1578" s="232" t="s">
        <v>250</v>
      </c>
      <c r="AT1578" s="232" t="s">
        <v>153</v>
      </c>
      <c r="AU1578" s="232" t="s">
        <v>83</v>
      </c>
      <c r="AY1578" s="17" t="s">
        <v>151</v>
      </c>
      <c r="BE1578" s="233">
        <f>IF(N1578="základní",J1578,0)</f>
        <v>0</v>
      </c>
      <c r="BF1578" s="233">
        <f>IF(N1578="snížená",J1578,0)</f>
        <v>0</v>
      </c>
      <c r="BG1578" s="233">
        <f>IF(N1578="zákl. přenesená",J1578,0)</f>
        <v>0</v>
      </c>
      <c r="BH1578" s="233">
        <f>IF(N1578="sníž. přenesená",J1578,0)</f>
        <v>0</v>
      </c>
      <c r="BI1578" s="233">
        <f>IF(N1578="nulová",J1578,0)</f>
        <v>0</v>
      </c>
      <c r="BJ1578" s="17" t="s">
        <v>157</v>
      </c>
      <c r="BK1578" s="233">
        <f>ROUND(I1578*H1578,2)</f>
        <v>0</v>
      </c>
      <c r="BL1578" s="17" t="s">
        <v>250</v>
      </c>
      <c r="BM1578" s="232" t="s">
        <v>2043</v>
      </c>
    </row>
    <row r="1579" s="2" customFormat="1">
      <c r="A1579" s="38"/>
      <c r="B1579" s="39"/>
      <c r="C1579" s="40"/>
      <c r="D1579" s="234" t="s">
        <v>159</v>
      </c>
      <c r="E1579" s="40"/>
      <c r="F1579" s="235" t="s">
        <v>2044</v>
      </c>
      <c r="G1579" s="40"/>
      <c r="H1579" s="40"/>
      <c r="I1579" s="236"/>
      <c r="J1579" s="40"/>
      <c r="K1579" s="40"/>
      <c r="L1579" s="44"/>
      <c r="M1579" s="237"/>
      <c r="N1579" s="238"/>
      <c r="O1579" s="92"/>
      <c r="P1579" s="92"/>
      <c r="Q1579" s="92"/>
      <c r="R1579" s="92"/>
      <c r="S1579" s="92"/>
      <c r="T1579" s="93"/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T1579" s="17" t="s">
        <v>159</v>
      </c>
      <c r="AU1579" s="17" t="s">
        <v>83</v>
      </c>
    </row>
    <row r="1580" s="12" customFormat="1" ht="22.8" customHeight="1">
      <c r="A1580" s="12"/>
      <c r="B1580" s="204"/>
      <c r="C1580" s="205"/>
      <c r="D1580" s="206" t="s">
        <v>72</v>
      </c>
      <c r="E1580" s="218" t="s">
        <v>2045</v>
      </c>
      <c r="F1580" s="218" t="s">
        <v>2046</v>
      </c>
      <c r="G1580" s="205"/>
      <c r="H1580" s="205"/>
      <c r="I1580" s="208"/>
      <c r="J1580" s="219">
        <f>BK1580</f>
        <v>0</v>
      </c>
      <c r="K1580" s="205"/>
      <c r="L1580" s="210"/>
      <c r="M1580" s="211"/>
      <c r="N1580" s="212"/>
      <c r="O1580" s="212"/>
      <c r="P1580" s="213">
        <f>SUM(P1581:P1610)</f>
        <v>0</v>
      </c>
      <c r="Q1580" s="212"/>
      <c r="R1580" s="213">
        <f>SUM(R1581:R1610)</f>
        <v>0.90144778999999997</v>
      </c>
      <c r="S1580" s="212"/>
      <c r="T1580" s="214">
        <f>SUM(T1581:T1610)</f>
        <v>0.38999999999999996</v>
      </c>
      <c r="U1580" s="12"/>
      <c r="V1580" s="12"/>
      <c r="W1580" s="12"/>
      <c r="X1580" s="12"/>
      <c r="Y1580" s="12"/>
      <c r="Z1580" s="12"/>
      <c r="AA1580" s="12"/>
      <c r="AB1580" s="12"/>
      <c r="AC1580" s="12"/>
      <c r="AD1580" s="12"/>
      <c r="AE1580" s="12"/>
      <c r="AR1580" s="215" t="s">
        <v>83</v>
      </c>
      <c r="AT1580" s="216" t="s">
        <v>72</v>
      </c>
      <c r="AU1580" s="216" t="s">
        <v>81</v>
      </c>
      <c r="AY1580" s="215" t="s">
        <v>151</v>
      </c>
      <c r="BK1580" s="217">
        <f>SUM(BK1581:BK1610)</f>
        <v>0</v>
      </c>
    </row>
    <row r="1581" s="2" customFormat="1" ht="24.15" customHeight="1">
      <c r="A1581" s="38"/>
      <c r="B1581" s="39"/>
      <c r="C1581" s="220" t="s">
        <v>2047</v>
      </c>
      <c r="D1581" s="220" t="s">
        <v>153</v>
      </c>
      <c r="E1581" s="221" t="s">
        <v>2048</v>
      </c>
      <c r="F1581" s="222" t="s">
        <v>2049</v>
      </c>
      <c r="G1581" s="223" t="s">
        <v>156</v>
      </c>
      <c r="H1581" s="224">
        <v>10.5</v>
      </c>
      <c r="I1581" s="225"/>
      <c r="J1581" s="226">
        <f>ROUND(I1581*H1581,2)</f>
        <v>0</v>
      </c>
      <c r="K1581" s="227"/>
      <c r="L1581" s="44"/>
      <c r="M1581" s="228" t="s">
        <v>1</v>
      </c>
      <c r="N1581" s="229" t="s">
        <v>40</v>
      </c>
      <c r="O1581" s="92"/>
      <c r="P1581" s="230">
        <f>O1581*H1581</f>
        <v>0</v>
      </c>
      <c r="Q1581" s="230">
        <v>0.013780000000000001</v>
      </c>
      <c r="R1581" s="230">
        <f>Q1581*H1581</f>
        <v>0.14469000000000001</v>
      </c>
      <c r="S1581" s="230">
        <v>0</v>
      </c>
      <c r="T1581" s="231">
        <f>S1581*H1581</f>
        <v>0</v>
      </c>
      <c r="U1581" s="38"/>
      <c r="V1581" s="38"/>
      <c r="W1581" s="38"/>
      <c r="X1581" s="38"/>
      <c r="Y1581" s="38"/>
      <c r="Z1581" s="38"/>
      <c r="AA1581" s="38"/>
      <c r="AB1581" s="38"/>
      <c r="AC1581" s="38"/>
      <c r="AD1581" s="38"/>
      <c r="AE1581" s="38"/>
      <c r="AR1581" s="232" t="s">
        <v>250</v>
      </c>
      <c r="AT1581" s="232" t="s">
        <v>153</v>
      </c>
      <c r="AU1581" s="232" t="s">
        <v>83</v>
      </c>
      <c r="AY1581" s="17" t="s">
        <v>151</v>
      </c>
      <c r="BE1581" s="233">
        <f>IF(N1581="základní",J1581,0)</f>
        <v>0</v>
      </c>
      <c r="BF1581" s="233">
        <f>IF(N1581="snížená",J1581,0)</f>
        <v>0</v>
      </c>
      <c r="BG1581" s="233">
        <f>IF(N1581="zákl. přenesená",J1581,0)</f>
        <v>0</v>
      </c>
      <c r="BH1581" s="233">
        <f>IF(N1581="sníž. přenesená",J1581,0)</f>
        <v>0</v>
      </c>
      <c r="BI1581" s="233">
        <f>IF(N1581="nulová",J1581,0)</f>
        <v>0</v>
      </c>
      <c r="BJ1581" s="17" t="s">
        <v>157</v>
      </c>
      <c r="BK1581" s="233">
        <f>ROUND(I1581*H1581,2)</f>
        <v>0</v>
      </c>
      <c r="BL1581" s="17" t="s">
        <v>250</v>
      </c>
      <c r="BM1581" s="232" t="s">
        <v>2050</v>
      </c>
    </row>
    <row r="1582" s="2" customFormat="1">
      <c r="A1582" s="38"/>
      <c r="B1582" s="39"/>
      <c r="C1582" s="40"/>
      <c r="D1582" s="234" t="s">
        <v>159</v>
      </c>
      <c r="E1582" s="40"/>
      <c r="F1582" s="235" t="s">
        <v>2049</v>
      </c>
      <c r="G1582" s="40"/>
      <c r="H1582" s="40"/>
      <c r="I1582" s="236"/>
      <c r="J1582" s="40"/>
      <c r="K1582" s="40"/>
      <c r="L1582" s="44"/>
      <c r="M1582" s="237"/>
      <c r="N1582" s="238"/>
      <c r="O1582" s="92"/>
      <c r="P1582" s="92"/>
      <c r="Q1582" s="92"/>
      <c r="R1582" s="92"/>
      <c r="S1582" s="92"/>
      <c r="T1582" s="93"/>
      <c r="U1582" s="38"/>
      <c r="V1582" s="38"/>
      <c r="W1582" s="38"/>
      <c r="X1582" s="38"/>
      <c r="Y1582" s="38"/>
      <c r="Z1582" s="38"/>
      <c r="AA1582" s="38"/>
      <c r="AB1582" s="38"/>
      <c r="AC1582" s="38"/>
      <c r="AD1582" s="38"/>
      <c r="AE1582" s="38"/>
      <c r="AT1582" s="17" t="s">
        <v>159</v>
      </c>
      <c r="AU1582" s="17" t="s">
        <v>83</v>
      </c>
    </row>
    <row r="1583" s="2" customFormat="1" ht="16.5" customHeight="1">
      <c r="A1583" s="38"/>
      <c r="B1583" s="39"/>
      <c r="C1583" s="220" t="s">
        <v>2051</v>
      </c>
      <c r="D1583" s="220" t="s">
        <v>153</v>
      </c>
      <c r="E1583" s="221" t="s">
        <v>2052</v>
      </c>
      <c r="F1583" s="222" t="s">
        <v>2053</v>
      </c>
      <c r="G1583" s="223" t="s">
        <v>156</v>
      </c>
      <c r="H1583" s="224">
        <v>10.5</v>
      </c>
      <c r="I1583" s="225"/>
      <c r="J1583" s="226">
        <f>ROUND(I1583*H1583,2)</f>
        <v>0</v>
      </c>
      <c r="K1583" s="227"/>
      <c r="L1583" s="44"/>
      <c r="M1583" s="228" t="s">
        <v>1</v>
      </c>
      <c r="N1583" s="229" t="s">
        <v>40</v>
      </c>
      <c r="O1583" s="92"/>
      <c r="P1583" s="230">
        <f>O1583*H1583</f>
        <v>0</v>
      </c>
      <c r="Q1583" s="230">
        <v>0.00010000000000000001</v>
      </c>
      <c r="R1583" s="230">
        <f>Q1583*H1583</f>
        <v>0.0010500000000000002</v>
      </c>
      <c r="S1583" s="230">
        <v>0</v>
      </c>
      <c r="T1583" s="231">
        <f>S1583*H1583</f>
        <v>0</v>
      </c>
      <c r="U1583" s="38"/>
      <c r="V1583" s="38"/>
      <c r="W1583" s="38"/>
      <c r="X1583" s="38"/>
      <c r="Y1583" s="38"/>
      <c r="Z1583" s="38"/>
      <c r="AA1583" s="38"/>
      <c r="AB1583" s="38"/>
      <c r="AC1583" s="38"/>
      <c r="AD1583" s="38"/>
      <c r="AE1583" s="38"/>
      <c r="AR1583" s="232" t="s">
        <v>250</v>
      </c>
      <c r="AT1583" s="232" t="s">
        <v>153</v>
      </c>
      <c r="AU1583" s="232" t="s">
        <v>83</v>
      </c>
      <c r="AY1583" s="17" t="s">
        <v>151</v>
      </c>
      <c r="BE1583" s="233">
        <f>IF(N1583="základní",J1583,0)</f>
        <v>0</v>
      </c>
      <c r="BF1583" s="233">
        <f>IF(N1583="snížená",J1583,0)</f>
        <v>0</v>
      </c>
      <c r="BG1583" s="233">
        <f>IF(N1583="zákl. přenesená",J1583,0)</f>
        <v>0</v>
      </c>
      <c r="BH1583" s="233">
        <f>IF(N1583="sníž. přenesená",J1583,0)</f>
        <v>0</v>
      </c>
      <c r="BI1583" s="233">
        <f>IF(N1583="nulová",J1583,0)</f>
        <v>0</v>
      </c>
      <c r="BJ1583" s="17" t="s">
        <v>157</v>
      </c>
      <c r="BK1583" s="233">
        <f>ROUND(I1583*H1583,2)</f>
        <v>0</v>
      </c>
      <c r="BL1583" s="17" t="s">
        <v>250</v>
      </c>
      <c r="BM1583" s="232" t="s">
        <v>2054</v>
      </c>
    </row>
    <row r="1584" s="2" customFormat="1">
      <c r="A1584" s="38"/>
      <c r="B1584" s="39"/>
      <c r="C1584" s="40"/>
      <c r="D1584" s="234" t="s">
        <v>159</v>
      </c>
      <c r="E1584" s="40"/>
      <c r="F1584" s="235" t="s">
        <v>2053</v>
      </c>
      <c r="G1584" s="40"/>
      <c r="H1584" s="40"/>
      <c r="I1584" s="236"/>
      <c r="J1584" s="40"/>
      <c r="K1584" s="40"/>
      <c r="L1584" s="44"/>
      <c r="M1584" s="237"/>
      <c r="N1584" s="238"/>
      <c r="O1584" s="92"/>
      <c r="P1584" s="92"/>
      <c r="Q1584" s="92"/>
      <c r="R1584" s="92"/>
      <c r="S1584" s="92"/>
      <c r="T1584" s="93"/>
      <c r="U1584" s="38"/>
      <c r="V1584" s="38"/>
      <c r="W1584" s="38"/>
      <c r="X1584" s="38"/>
      <c r="Y1584" s="38"/>
      <c r="Z1584" s="38"/>
      <c r="AA1584" s="38"/>
      <c r="AB1584" s="38"/>
      <c r="AC1584" s="38"/>
      <c r="AD1584" s="38"/>
      <c r="AE1584" s="38"/>
      <c r="AT1584" s="17" t="s">
        <v>159</v>
      </c>
      <c r="AU1584" s="17" t="s">
        <v>83</v>
      </c>
    </row>
    <row r="1585" s="2" customFormat="1" ht="16.5" customHeight="1">
      <c r="A1585" s="38"/>
      <c r="B1585" s="39"/>
      <c r="C1585" s="220" t="s">
        <v>2055</v>
      </c>
      <c r="D1585" s="220" t="s">
        <v>153</v>
      </c>
      <c r="E1585" s="221" t="s">
        <v>2056</v>
      </c>
      <c r="F1585" s="222" t="s">
        <v>2057</v>
      </c>
      <c r="G1585" s="223" t="s">
        <v>156</v>
      </c>
      <c r="H1585" s="224">
        <v>21.84</v>
      </c>
      <c r="I1585" s="225"/>
      <c r="J1585" s="226">
        <f>ROUND(I1585*H1585,2)</f>
        <v>0</v>
      </c>
      <c r="K1585" s="227"/>
      <c r="L1585" s="44"/>
      <c r="M1585" s="228" t="s">
        <v>1</v>
      </c>
      <c r="N1585" s="229" t="s">
        <v>40</v>
      </c>
      <c r="O1585" s="92"/>
      <c r="P1585" s="230">
        <f>O1585*H1585</f>
        <v>0</v>
      </c>
      <c r="Q1585" s="230">
        <v>0</v>
      </c>
      <c r="R1585" s="230">
        <f>Q1585*H1585</f>
        <v>0</v>
      </c>
      <c r="S1585" s="230">
        <v>0</v>
      </c>
      <c r="T1585" s="231">
        <f>S1585*H1585</f>
        <v>0</v>
      </c>
      <c r="U1585" s="38"/>
      <c r="V1585" s="38"/>
      <c r="W1585" s="38"/>
      <c r="X1585" s="38"/>
      <c r="Y1585" s="38"/>
      <c r="Z1585" s="38"/>
      <c r="AA1585" s="38"/>
      <c r="AB1585" s="38"/>
      <c r="AC1585" s="38"/>
      <c r="AD1585" s="38"/>
      <c r="AE1585" s="38"/>
      <c r="AR1585" s="232" t="s">
        <v>250</v>
      </c>
      <c r="AT1585" s="232" t="s">
        <v>153</v>
      </c>
      <c r="AU1585" s="232" t="s">
        <v>83</v>
      </c>
      <c r="AY1585" s="17" t="s">
        <v>151</v>
      </c>
      <c r="BE1585" s="233">
        <f>IF(N1585="základní",J1585,0)</f>
        <v>0</v>
      </c>
      <c r="BF1585" s="233">
        <f>IF(N1585="snížená",J1585,0)</f>
        <v>0</v>
      </c>
      <c r="BG1585" s="233">
        <f>IF(N1585="zákl. přenesená",J1585,0)</f>
        <v>0</v>
      </c>
      <c r="BH1585" s="233">
        <f>IF(N1585="sníž. přenesená",J1585,0)</f>
        <v>0</v>
      </c>
      <c r="BI1585" s="233">
        <f>IF(N1585="nulová",J1585,0)</f>
        <v>0</v>
      </c>
      <c r="BJ1585" s="17" t="s">
        <v>157</v>
      </c>
      <c r="BK1585" s="233">
        <f>ROUND(I1585*H1585,2)</f>
        <v>0</v>
      </c>
      <c r="BL1585" s="17" t="s">
        <v>250</v>
      </c>
      <c r="BM1585" s="232" t="s">
        <v>2058</v>
      </c>
    </row>
    <row r="1586" s="2" customFormat="1">
      <c r="A1586" s="38"/>
      <c r="B1586" s="39"/>
      <c r="C1586" s="40"/>
      <c r="D1586" s="234" t="s">
        <v>159</v>
      </c>
      <c r="E1586" s="40"/>
      <c r="F1586" s="235" t="s">
        <v>2057</v>
      </c>
      <c r="G1586" s="40"/>
      <c r="H1586" s="40"/>
      <c r="I1586" s="236"/>
      <c r="J1586" s="40"/>
      <c r="K1586" s="40"/>
      <c r="L1586" s="44"/>
      <c r="M1586" s="237"/>
      <c r="N1586" s="238"/>
      <c r="O1586" s="92"/>
      <c r="P1586" s="92"/>
      <c r="Q1586" s="92"/>
      <c r="R1586" s="92"/>
      <c r="S1586" s="92"/>
      <c r="T1586" s="93"/>
      <c r="U1586" s="38"/>
      <c r="V1586" s="38"/>
      <c r="W1586" s="38"/>
      <c r="X1586" s="38"/>
      <c r="Y1586" s="38"/>
      <c r="Z1586" s="38"/>
      <c r="AA1586" s="38"/>
      <c r="AB1586" s="38"/>
      <c r="AC1586" s="38"/>
      <c r="AD1586" s="38"/>
      <c r="AE1586" s="38"/>
      <c r="AT1586" s="17" t="s">
        <v>159</v>
      </c>
      <c r="AU1586" s="17" t="s">
        <v>83</v>
      </c>
    </row>
    <row r="1587" s="13" customFormat="1">
      <c r="A1587" s="13"/>
      <c r="B1587" s="239"/>
      <c r="C1587" s="240"/>
      <c r="D1587" s="234" t="s">
        <v>160</v>
      </c>
      <c r="E1587" s="241" t="s">
        <v>1</v>
      </c>
      <c r="F1587" s="242" t="s">
        <v>1158</v>
      </c>
      <c r="G1587" s="240"/>
      <c r="H1587" s="243">
        <v>21.84</v>
      </c>
      <c r="I1587" s="244"/>
      <c r="J1587" s="240"/>
      <c r="K1587" s="240"/>
      <c r="L1587" s="245"/>
      <c r="M1587" s="246"/>
      <c r="N1587" s="247"/>
      <c r="O1587" s="247"/>
      <c r="P1587" s="247"/>
      <c r="Q1587" s="247"/>
      <c r="R1587" s="247"/>
      <c r="S1587" s="247"/>
      <c r="T1587" s="248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49" t="s">
        <v>160</v>
      </c>
      <c r="AU1587" s="249" t="s">
        <v>83</v>
      </c>
      <c r="AV1587" s="13" t="s">
        <v>83</v>
      </c>
      <c r="AW1587" s="13" t="s">
        <v>30</v>
      </c>
      <c r="AX1587" s="13" t="s">
        <v>73</v>
      </c>
      <c r="AY1587" s="249" t="s">
        <v>151</v>
      </c>
    </row>
    <row r="1588" s="14" customFormat="1">
      <c r="A1588" s="14"/>
      <c r="B1588" s="250"/>
      <c r="C1588" s="251"/>
      <c r="D1588" s="234" t="s">
        <v>160</v>
      </c>
      <c r="E1588" s="252" t="s">
        <v>1</v>
      </c>
      <c r="F1588" s="253" t="s">
        <v>162</v>
      </c>
      <c r="G1588" s="251"/>
      <c r="H1588" s="254">
        <v>21.84</v>
      </c>
      <c r="I1588" s="255"/>
      <c r="J1588" s="251"/>
      <c r="K1588" s="251"/>
      <c r="L1588" s="256"/>
      <c r="M1588" s="257"/>
      <c r="N1588" s="258"/>
      <c r="O1588" s="258"/>
      <c r="P1588" s="258"/>
      <c r="Q1588" s="258"/>
      <c r="R1588" s="258"/>
      <c r="S1588" s="258"/>
      <c r="T1588" s="259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60" t="s">
        <v>160</v>
      </c>
      <c r="AU1588" s="260" t="s">
        <v>83</v>
      </c>
      <c r="AV1588" s="14" t="s">
        <v>157</v>
      </c>
      <c r="AW1588" s="14" t="s">
        <v>30</v>
      </c>
      <c r="AX1588" s="14" t="s">
        <v>81</v>
      </c>
      <c r="AY1588" s="260" t="s">
        <v>151</v>
      </c>
    </row>
    <row r="1589" s="2" customFormat="1" ht="24.15" customHeight="1">
      <c r="A1589" s="38"/>
      <c r="B1589" s="39"/>
      <c r="C1589" s="272" t="s">
        <v>2059</v>
      </c>
      <c r="D1589" s="272" t="s">
        <v>387</v>
      </c>
      <c r="E1589" s="273" t="s">
        <v>2060</v>
      </c>
      <c r="F1589" s="274" t="s">
        <v>2061</v>
      </c>
      <c r="G1589" s="275" t="s">
        <v>156</v>
      </c>
      <c r="H1589" s="276">
        <v>24.536999999999999</v>
      </c>
      <c r="I1589" s="277"/>
      <c r="J1589" s="278">
        <f>ROUND(I1589*H1589,2)</f>
        <v>0</v>
      </c>
      <c r="K1589" s="279"/>
      <c r="L1589" s="280"/>
      <c r="M1589" s="281" t="s">
        <v>1</v>
      </c>
      <c r="N1589" s="282" t="s">
        <v>40</v>
      </c>
      <c r="O1589" s="92"/>
      <c r="P1589" s="230">
        <f>O1589*H1589</f>
        <v>0</v>
      </c>
      <c r="Q1589" s="230">
        <v>0.00017000000000000001</v>
      </c>
      <c r="R1589" s="230">
        <f>Q1589*H1589</f>
        <v>0.0041712900000000002</v>
      </c>
      <c r="S1589" s="230">
        <v>0</v>
      </c>
      <c r="T1589" s="231">
        <f>S1589*H1589</f>
        <v>0</v>
      </c>
      <c r="U1589" s="38"/>
      <c r="V1589" s="38"/>
      <c r="W1589" s="38"/>
      <c r="X1589" s="38"/>
      <c r="Y1589" s="38"/>
      <c r="Z1589" s="38"/>
      <c r="AA1589" s="38"/>
      <c r="AB1589" s="38"/>
      <c r="AC1589" s="38"/>
      <c r="AD1589" s="38"/>
      <c r="AE1589" s="38"/>
      <c r="AR1589" s="232" t="s">
        <v>340</v>
      </c>
      <c r="AT1589" s="232" t="s">
        <v>387</v>
      </c>
      <c r="AU1589" s="232" t="s">
        <v>83</v>
      </c>
      <c r="AY1589" s="17" t="s">
        <v>151</v>
      </c>
      <c r="BE1589" s="233">
        <f>IF(N1589="základní",J1589,0)</f>
        <v>0</v>
      </c>
      <c r="BF1589" s="233">
        <f>IF(N1589="snížená",J1589,0)</f>
        <v>0</v>
      </c>
      <c r="BG1589" s="233">
        <f>IF(N1589="zákl. přenesená",J1589,0)</f>
        <v>0</v>
      </c>
      <c r="BH1589" s="233">
        <f>IF(N1589="sníž. přenesená",J1589,0)</f>
        <v>0</v>
      </c>
      <c r="BI1589" s="233">
        <f>IF(N1589="nulová",J1589,0)</f>
        <v>0</v>
      </c>
      <c r="BJ1589" s="17" t="s">
        <v>157</v>
      </c>
      <c r="BK1589" s="233">
        <f>ROUND(I1589*H1589,2)</f>
        <v>0</v>
      </c>
      <c r="BL1589" s="17" t="s">
        <v>250</v>
      </c>
      <c r="BM1589" s="232" t="s">
        <v>2062</v>
      </c>
    </row>
    <row r="1590" s="2" customFormat="1">
      <c r="A1590" s="38"/>
      <c r="B1590" s="39"/>
      <c r="C1590" s="40"/>
      <c r="D1590" s="234" t="s">
        <v>159</v>
      </c>
      <c r="E1590" s="40"/>
      <c r="F1590" s="235" t="s">
        <v>2061</v>
      </c>
      <c r="G1590" s="40"/>
      <c r="H1590" s="40"/>
      <c r="I1590" s="236"/>
      <c r="J1590" s="40"/>
      <c r="K1590" s="40"/>
      <c r="L1590" s="44"/>
      <c r="M1590" s="237"/>
      <c r="N1590" s="238"/>
      <c r="O1590" s="92"/>
      <c r="P1590" s="92"/>
      <c r="Q1590" s="92"/>
      <c r="R1590" s="92"/>
      <c r="S1590" s="92"/>
      <c r="T1590" s="93"/>
      <c r="U1590" s="38"/>
      <c r="V1590" s="38"/>
      <c r="W1590" s="38"/>
      <c r="X1590" s="38"/>
      <c r="Y1590" s="38"/>
      <c r="Z1590" s="38"/>
      <c r="AA1590" s="38"/>
      <c r="AB1590" s="38"/>
      <c r="AC1590" s="38"/>
      <c r="AD1590" s="38"/>
      <c r="AE1590" s="38"/>
      <c r="AT1590" s="17" t="s">
        <v>159</v>
      </c>
      <c r="AU1590" s="17" t="s">
        <v>83</v>
      </c>
    </row>
    <row r="1591" s="13" customFormat="1">
      <c r="A1591" s="13"/>
      <c r="B1591" s="239"/>
      <c r="C1591" s="240"/>
      <c r="D1591" s="234" t="s">
        <v>160</v>
      </c>
      <c r="E1591" s="241" t="s">
        <v>1</v>
      </c>
      <c r="F1591" s="242" t="s">
        <v>2063</v>
      </c>
      <c r="G1591" s="240"/>
      <c r="H1591" s="243">
        <v>24.536999999999999</v>
      </c>
      <c r="I1591" s="244"/>
      <c r="J1591" s="240"/>
      <c r="K1591" s="240"/>
      <c r="L1591" s="245"/>
      <c r="M1591" s="246"/>
      <c r="N1591" s="247"/>
      <c r="O1591" s="247"/>
      <c r="P1591" s="247"/>
      <c r="Q1591" s="247"/>
      <c r="R1591" s="247"/>
      <c r="S1591" s="247"/>
      <c r="T1591" s="248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49" t="s">
        <v>160</v>
      </c>
      <c r="AU1591" s="249" t="s">
        <v>83</v>
      </c>
      <c r="AV1591" s="13" t="s">
        <v>83</v>
      </c>
      <c r="AW1591" s="13" t="s">
        <v>30</v>
      </c>
      <c r="AX1591" s="13" t="s">
        <v>73</v>
      </c>
      <c r="AY1591" s="249" t="s">
        <v>151</v>
      </c>
    </row>
    <row r="1592" s="14" customFormat="1">
      <c r="A1592" s="14"/>
      <c r="B1592" s="250"/>
      <c r="C1592" s="251"/>
      <c r="D1592" s="234" t="s">
        <v>160</v>
      </c>
      <c r="E1592" s="252" t="s">
        <v>1</v>
      </c>
      <c r="F1592" s="253" t="s">
        <v>162</v>
      </c>
      <c r="G1592" s="251"/>
      <c r="H1592" s="254">
        <v>24.536999999999999</v>
      </c>
      <c r="I1592" s="255"/>
      <c r="J1592" s="251"/>
      <c r="K1592" s="251"/>
      <c r="L1592" s="256"/>
      <c r="M1592" s="257"/>
      <c r="N1592" s="258"/>
      <c r="O1592" s="258"/>
      <c r="P1592" s="258"/>
      <c r="Q1592" s="258"/>
      <c r="R1592" s="258"/>
      <c r="S1592" s="258"/>
      <c r="T1592" s="25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60" t="s">
        <v>160</v>
      </c>
      <c r="AU1592" s="260" t="s">
        <v>83</v>
      </c>
      <c r="AV1592" s="14" t="s">
        <v>157</v>
      </c>
      <c r="AW1592" s="14" t="s">
        <v>30</v>
      </c>
      <c r="AX1592" s="14" t="s">
        <v>81</v>
      </c>
      <c r="AY1592" s="260" t="s">
        <v>151</v>
      </c>
    </row>
    <row r="1593" s="2" customFormat="1" ht="33" customHeight="1">
      <c r="A1593" s="38"/>
      <c r="B1593" s="39"/>
      <c r="C1593" s="220" t="s">
        <v>2064</v>
      </c>
      <c r="D1593" s="220" t="s">
        <v>153</v>
      </c>
      <c r="E1593" s="221" t="s">
        <v>2065</v>
      </c>
      <c r="F1593" s="222" t="s">
        <v>2066</v>
      </c>
      <c r="G1593" s="223" t="s">
        <v>156</v>
      </c>
      <c r="H1593" s="224">
        <v>31.370000000000001</v>
      </c>
      <c r="I1593" s="225"/>
      <c r="J1593" s="226">
        <f>ROUND(I1593*H1593,2)</f>
        <v>0</v>
      </c>
      <c r="K1593" s="227"/>
      <c r="L1593" s="44"/>
      <c r="M1593" s="228" t="s">
        <v>1</v>
      </c>
      <c r="N1593" s="229" t="s">
        <v>40</v>
      </c>
      <c r="O1593" s="92"/>
      <c r="P1593" s="230">
        <f>O1593*H1593</f>
        <v>0</v>
      </c>
      <c r="Q1593" s="230">
        <v>0.00125</v>
      </c>
      <c r="R1593" s="230">
        <f>Q1593*H1593</f>
        <v>0.039212500000000004</v>
      </c>
      <c r="S1593" s="230">
        <v>0</v>
      </c>
      <c r="T1593" s="231">
        <f>S1593*H1593</f>
        <v>0</v>
      </c>
      <c r="U1593" s="38"/>
      <c r="V1593" s="38"/>
      <c r="W1593" s="38"/>
      <c r="X1593" s="38"/>
      <c r="Y1593" s="38"/>
      <c r="Z1593" s="38"/>
      <c r="AA1593" s="38"/>
      <c r="AB1593" s="38"/>
      <c r="AC1593" s="38"/>
      <c r="AD1593" s="38"/>
      <c r="AE1593" s="38"/>
      <c r="AR1593" s="232" t="s">
        <v>250</v>
      </c>
      <c r="AT1593" s="232" t="s">
        <v>153</v>
      </c>
      <c r="AU1593" s="232" t="s">
        <v>83</v>
      </c>
      <c r="AY1593" s="17" t="s">
        <v>151</v>
      </c>
      <c r="BE1593" s="233">
        <f>IF(N1593="základní",J1593,0)</f>
        <v>0</v>
      </c>
      <c r="BF1593" s="233">
        <f>IF(N1593="snížená",J1593,0)</f>
        <v>0</v>
      </c>
      <c r="BG1593" s="233">
        <f>IF(N1593="zákl. přenesená",J1593,0)</f>
        <v>0</v>
      </c>
      <c r="BH1593" s="233">
        <f>IF(N1593="sníž. přenesená",J1593,0)</f>
        <v>0</v>
      </c>
      <c r="BI1593" s="233">
        <f>IF(N1593="nulová",J1593,0)</f>
        <v>0</v>
      </c>
      <c r="BJ1593" s="17" t="s">
        <v>157</v>
      </c>
      <c r="BK1593" s="233">
        <f>ROUND(I1593*H1593,2)</f>
        <v>0</v>
      </c>
      <c r="BL1593" s="17" t="s">
        <v>250</v>
      </c>
      <c r="BM1593" s="232" t="s">
        <v>2067</v>
      </c>
    </row>
    <row r="1594" s="2" customFormat="1">
      <c r="A1594" s="38"/>
      <c r="B1594" s="39"/>
      <c r="C1594" s="40"/>
      <c r="D1594" s="234" t="s">
        <v>159</v>
      </c>
      <c r="E1594" s="40"/>
      <c r="F1594" s="235" t="s">
        <v>2066</v>
      </c>
      <c r="G1594" s="40"/>
      <c r="H1594" s="40"/>
      <c r="I1594" s="236"/>
      <c r="J1594" s="40"/>
      <c r="K1594" s="40"/>
      <c r="L1594" s="44"/>
      <c r="M1594" s="237"/>
      <c r="N1594" s="238"/>
      <c r="O1594" s="92"/>
      <c r="P1594" s="92"/>
      <c r="Q1594" s="92"/>
      <c r="R1594" s="92"/>
      <c r="S1594" s="92"/>
      <c r="T1594" s="93"/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  <c r="AE1594" s="38"/>
      <c r="AT1594" s="17" t="s">
        <v>159</v>
      </c>
      <c r="AU1594" s="17" t="s">
        <v>83</v>
      </c>
    </row>
    <row r="1595" s="13" customFormat="1">
      <c r="A1595" s="13"/>
      <c r="B1595" s="239"/>
      <c r="C1595" s="240"/>
      <c r="D1595" s="234" t="s">
        <v>160</v>
      </c>
      <c r="E1595" s="241" t="s">
        <v>1</v>
      </c>
      <c r="F1595" s="242" t="s">
        <v>2068</v>
      </c>
      <c r="G1595" s="240"/>
      <c r="H1595" s="243">
        <v>31.370000000000001</v>
      </c>
      <c r="I1595" s="244"/>
      <c r="J1595" s="240"/>
      <c r="K1595" s="240"/>
      <c r="L1595" s="245"/>
      <c r="M1595" s="246"/>
      <c r="N1595" s="247"/>
      <c r="O1595" s="247"/>
      <c r="P1595" s="247"/>
      <c r="Q1595" s="247"/>
      <c r="R1595" s="247"/>
      <c r="S1595" s="247"/>
      <c r="T1595" s="24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49" t="s">
        <v>160</v>
      </c>
      <c r="AU1595" s="249" t="s">
        <v>83</v>
      </c>
      <c r="AV1595" s="13" t="s">
        <v>83</v>
      </c>
      <c r="AW1595" s="13" t="s">
        <v>30</v>
      </c>
      <c r="AX1595" s="13" t="s">
        <v>73</v>
      </c>
      <c r="AY1595" s="249" t="s">
        <v>151</v>
      </c>
    </row>
    <row r="1596" s="14" customFormat="1">
      <c r="A1596" s="14"/>
      <c r="B1596" s="250"/>
      <c r="C1596" s="251"/>
      <c r="D1596" s="234" t="s">
        <v>160</v>
      </c>
      <c r="E1596" s="252" t="s">
        <v>1</v>
      </c>
      <c r="F1596" s="253" t="s">
        <v>162</v>
      </c>
      <c r="G1596" s="251"/>
      <c r="H1596" s="254">
        <v>31.370000000000001</v>
      </c>
      <c r="I1596" s="255"/>
      <c r="J1596" s="251"/>
      <c r="K1596" s="251"/>
      <c r="L1596" s="256"/>
      <c r="M1596" s="257"/>
      <c r="N1596" s="258"/>
      <c r="O1596" s="258"/>
      <c r="P1596" s="258"/>
      <c r="Q1596" s="258"/>
      <c r="R1596" s="258"/>
      <c r="S1596" s="258"/>
      <c r="T1596" s="25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60" t="s">
        <v>160</v>
      </c>
      <c r="AU1596" s="260" t="s">
        <v>83</v>
      </c>
      <c r="AV1596" s="14" t="s">
        <v>157</v>
      </c>
      <c r="AW1596" s="14" t="s">
        <v>30</v>
      </c>
      <c r="AX1596" s="14" t="s">
        <v>81</v>
      </c>
      <c r="AY1596" s="260" t="s">
        <v>151</v>
      </c>
    </row>
    <row r="1597" s="2" customFormat="1" ht="24.15" customHeight="1">
      <c r="A1597" s="38"/>
      <c r="B1597" s="39"/>
      <c r="C1597" s="272" t="s">
        <v>2069</v>
      </c>
      <c r="D1597" s="272" t="s">
        <v>387</v>
      </c>
      <c r="E1597" s="273" t="s">
        <v>2070</v>
      </c>
      <c r="F1597" s="274" t="s">
        <v>2071</v>
      </c>
      <c r="G1597" s="275" t="s">
        <v>156</v>
      </c>
      <c r="H1597" s="276">
        <v>32.939</v>
      </c>
      <c r="I1597" s="277"/>
      <c r="J1597" s="278">
        <f>ROUND(I1597*H1597,2)</f>
        <v>0</v>
      </c>
      <c r="K1597" s="279"/>
      <c r="L1597" s="280"/>
      <c r="M1597" s="281" t="s">
        <v>1</v>
      </c>
      <c r="N1597" s="282" t="s">
        <v>40</v>
      </c>
      <c r="O1597" s="92"/>
      <c r="P1597" s="230">
        <f>O1597*H1597</f>
        <v>0</v>
      </c>
      <c r="Q1597" s="230">
        <v>0.0080000000000000002</v>
      </c>
      <c r="R1597" s="230">
        <f>Q1597*H1597</f>
        <v>0.26351200000000002</v>
      </c>
      <c r="S1597" s="230">
        <v>0</v>
      </c>
      <c r="T1597" s="231">
        <f>S1597*H1597</f>
        <v>0</v>
      </c>
      <c r="U1597" s="38"/>
      <c r="V1597" s="38"/>
      <c r="W1597" s="38"/>
      <c r="X1597" s="38"/>
      <c r="Y1597" s="38"/>
      <c r="Z1597" s="38"/>
      <c r="AA1597" s="38"/>
      <c r="AB1597" s="38"/>
      <c r="AC1597" s="38"/>
      <c r="AD1597" s="38"/>
      <c r="AE1597" s="38"/>
      <c r="AR1597" s="232" t="s">
        <v>340</v>
      </c>
      <c r="AT1597" s="232" t="s">
        <v>387</v>
      </c>
      <c r="AU1597" s="232" t="s">
        <v>83</v>
      </c>
      <c r="AY1597" s="17" t="s">
        <v>151</v>
      </c>
      <c r="BE1597" s="233">
        <f>IF(N1597="základní",J1597,0)</f>
        <v>0</v>
      </c>
      <c r="BF1597" s="233">
        <f>IF(N1597="snížená",J1597,0)</f>
        <v>0</v>
      </c>
      <c r="BG1597" s="233">
        <f>IF(N1597="zákl. přenesená",J1597,0)</f>
        <v>0</v>
      </c>
      <c r="BH1597" s="233">
        <f>IF(N1597="sníž. přenesená",J1597,0)</f>
        <v>0</v>
      </c>
      <c r="BI1597" s="233">
        <f>IF(N1597="nulová",J1597,0)</f>
        <v>0</v>
      </c>
      <c r="BJ1597" s="17" t="s">
        <v>157</v>
      </c>
      <c r="BK1597" s="233">
        <f>ROUND(I1597*H1597,2)</f>
        <v>0</v>
      </c>
      <c r="BL1597" s="17" t="s">
        <v>250</v>
      </c>
      <c r="BM1597" s="232" t="s">
        <v>2072</v>
      </c>
    </row>
    <row r="1598" s="2" customFormat="1">
      <c r="A1598" s="38"/>
      <c r="B1598" s="39"/>
      <c r="C1598" s="40"/>
      <c r="D1598" s="234" t="s">
        <v>159</v>
      </c>
      <c r="E1598" s="40"/>
      <c r="F1598" s="235" t="s">
        <v>2071</v>
      </c>
      <c r="G1598" s="40"/>
      <c r="H1598" s="40"/>
      <c r="I1598" s="236"/>
      <c r="J1598" s="40"/>
      <c r="K1598" s="40"/>
      <c r="L1598" s="44"/>
      <c r="M1598" s="237"/>
      <c r="N1598" s="238"/>
      <c r="O1598" s="92"/>
      <c r="P1598" s="92"/>
      <c r="Q1598" s="92"/>
      <c r="R1598" s="92"/>
      <c r="S1598" s="92"/>
      <c r="T1598" s="93"/>
      <c r="U1598" s="38"/>
      <c r="V1598" s="38"/>
      <c r="W1598" s="38"/>
      <c r="X1598" s="38"/>
      <c r="Y1598" s="38"/>
      <c r="Z1598" s="38"/>
      <c r="AA1598" s="38"/>
      <c r="AB1598" s="38"/>
      <c r="AC1598" s="38"/>
      <c r="AD1598" s="38"/>
      <c r="AE1598" s="38"/>
      <c r="AT1598" s="17" t="s">
        <v>159</v>
      </c>
      <c r="AU1598" s="17" t="s">
        <v>83</v>
      </c>
    </row>
    <row r="1599" s="13" customFormat="1">
      <c r="A1599" s="13"/>
      <c r="B1599" s="239"/>
      <c r="C1599" s="240"/>
      <c r="D1599" s="234" t="s">
        <v>160</v>
      </c>
      <c r="E1599" s="241" t="s">
        <v>1</v>
      </c>
      <c r="F1599" s="242" t="s">
        <v>2073</v>
      </c>
      <c r="G1599" s="240"/>
      <c r="H1599" s="243">
        <v>32.939</v>
      </c>
      <c r="I1599" s="244"/>
      <c r="J1599" s="240"/>
      <c r="K1599" s="240"/>
      <c r="L1599" s="245"/>
      <c r="M1599" s="246"/>
      <c r="N1599" s="247"/>
      <c r="O1599" s="247"/>
      <c r="P1599" s="247"/>
      <c r="Q1599" s="247"/>
      <c r="R1599" s="247"/>
      <c r="S1599" s="247"/>
      <c r="T1599" s="248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49" t="s">
        <v>160</v>
      </c>
      <c r="AU1599" s="249" t="s">
        <v>83</v>
      </c>
      <c r="AV1599" s="13" t="s">
        <v>83</v>
      </c>
      <c r="AW1599" s="13" t="s">
        <v>30</v>
      </c>
      <c r="AX1599" s="13" t="s">
        <v>73</v>
      </c>
      <c r="AY1599" s="249" t="s">
        <v>151</v>
      </c>
    </row>
    <row r="1600" s="14" customFormat="1">
      <c r="A1600" s="14"/>
      <c r="B1600" s="250"/>
      <c r="C1600" s="251"/>
      <c r="D1600" s="234" t="s">
        <v>160</v>
      </c>
      <c r="E1600" s="252" t="s">
        <v>1</v>
      </c>
      <c r="F1600" s="253" t="s">
        <v>162</v>
      </c>
      <c r="G1600" s="251"/>
      <c r="H1600" s="254">
        <v>32.939</v>
      </c>
      <c r="I1600" s="255"/>
      <c r="J1600" s="251"/>
      <c r="K1600" s="251"/>
      <c r="L1600" s="256"/>
      <c r="M1600" s="257"/>
      <c r="N1600" s="258"/>
      <c r="O1600" s="258"/>
      <c r="P1600" s="258"/>
      <c r="Q1600" s="258"/>
      <c r="R1600" s="258"/>
      <c r="S1600" s="258"/>
      <c r="T1600" s="25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60" t="s">
        <v>160</v>
      </c>
      <c r="AU1600" s="260" t="s">
        <v>83</v>
      </c>
      <c r="AV1600" s="14" t="s">
        <v>157</v>
      </c>
      <c r="AW1600" s="14" t="s">
        <v>30</v>
      </c>
      <c r="AX1600" s="14" t="s">
        <v>81</v>
      </c>
      <c r="AY1600" s="260" t="s">
        <v>151</v>
      </c>
    </row>
    <row r="1601" s="2" customFormat="1" ht="33" customHeight="1">
      <c r="A1601" s="38"/>
      <c r="B1601" s="39"/>
      <c r="C1601" s="220" t="s">
        <v>2074</v>
      </c>
      <c r="D1601" s="220" t="s">
        <v>153</v>
      </c>
      <c r="E1601" s="221" t="s">
        <v>2075</v>
      </c>
      <c r="F1601" s="222" t="s">
        <v>2076</v>
      </c>
      <c r="G1601" s="223" t="s">
        <v>156</v>
      </c>
      <c r="H1601" s="224">
        <v>21.84</v>
      </c>
      <c r="I1601" s="225"/>
      <c r="J1601" s="226">
        <f>ROUND(I1601*H1601,2)</f>
        <v>0</v>
      </c>
      <c r="K1601" s="227"/>
      <c r="L1601" s="44"/>
      <c r="M1601" s="228" t="s">
        <v>1</v>
      </c>
      <c r="N1601" s="229" t="s">
        <v>40</v>
      </c>
      <c r="O1601" s="92"/>
      <c r="P1601" s="230">
        <f>O1601*H1601</f>
        <v>0</v>
      </c>
      <c r="Q1601" s="230">
        <v>0.020549999999999999</v>
      </c>
      <c r="R1601" s="230">
        <f>Q1601*H1601</f>
        <v>0.44881199999999999</v>
      </c>
      <c r="S1601" s="230">
        <v>0</v>
      </c>
      <c r="T1601" s="231">
        <f>S1601*H1601</f>
        <v>0</v>
      </c>
      <c r="U1601" s="38"/>
      <c r="V1601" s="38"/>
      <c r="W1601" s="38"/>
      <c r="X1601" s="38"/>
      <c r="Y1601" s="38"/>
      <c r="Z1601" s="38"/>
      <c r="AA1601" s="38"/>
      <c r="AB1601" s="38"/>
      <c r="AC1601" s="38"/>
      <c r="AD1601" s="38"/>
      <c r="AE1601" s="38"/>
      <c r="AR1601" s="232" t="s">
        <v>250</v>
      </c>
      <c r="AT1601" s="232" t="s">
        <v>153</v>
      </c>
      <c r="AU1601" s="232" t="s">
        <v>83</v>
      </c>
      <c r="AY1601" s="17" t="s">
        <v>151</v>
      </c>
      <c r="BE1601" s="233">
        <f>IF(N1601="základní",J1601,0)</f>
        <v>0</v>
      </c>
      <c r="BF1601" s="233">
        <f>IF(N1601="snížená",J1601,0)</f>
        <v>0</v>
      </c>
      <c r="BG1601" s="233">
        <f>IF(N1601="zákl. přenesená",J1601,0)</f>
        <v>0</v>
      </c>
      <c r="BH1601" s="233">
        <f>IF(N1601="sníž. přenesená",J1601,0)</f>
        <v>0</v>
      </c>
      <c r="BI1601" s="233">
        <f>IF(N1601="nulová",J1601,0)</f>
        <v>0</v>
      </c>
      <c r="BJ1601" s="17" t="s">
        <v>157</v>
      </c>
      <c r="BK1601" s="233">
        <f>ROUND(I1601*H1601,2)</f>
        <v>0</v>
      </c>
      <c r="BL1601" s="17" t="s">
        <v>250</v>
      </c>
      <c r="BM1601" s="232" t="s">
        <v>2077</v>
      </c>
    </row>
    <row r="1602" s="2" customFormat="1">
      <c r="A1602" s="38"/>
      <c r="B1602" s="39"/>
      <c r="C1602" s="40"/>
      <c r="D1602" s="234" t="s">
        <v>159</v>
      </c>
      <c r="E1602" s="40"/>
      <c r="F1602" s="235" t="s">
        <v>2076</v>
      </c>
      <c r="G1602" s="40"/>
      <c r="H1602" s="40"/>
      <c r="I1602" s="236"/>
      <c r="J1602" s="40"/>
      <c r="K1602" s="40"/>
      <c r="L1602" s="44"/>
      <c r="M1602" s="237"/>
      <c r="N1602" s="238"/>
      <c r="O1602" s="92"/>
      <c r="P1602" s="92"/>
      <c r="Q1602" s="92"/>
      <c r="R1602" s="92"/>
      <c r="S1602" s="92"/>
      <c r="T1602" s="93"/>
      <c r="U1602" s="38"/>
      <c r="V1602" s="38"/>
      <c r="W1602" s="38"/>
      <c r="X1602" s="38"/>
      <c r="Y1602" s="38"/>
      <c r="Z1602" s="38"/>
      <c r="AA1602" s="38"/>
      <c r="AB1602" s="38"/>
      <c r="AC1602" s="38"/>
      <c r="AD1602" s="38"/>
      <c r="AE1602" s="38"/>
      <c r="AT1602" s="17" t="s">
        <v>159</v>
      </c>
      <c r="AU1602" s="17" t="s">
        <v>83</v>
      </c>
    </row>
    <row r="1603" s="13" customFormat="1">
      <c r="A1603" s="13"/>
      <c r="B1603" s="239"/>
      <c r="C1603" s="240"/>
      <c r="D1603" s="234" t="s">
        <v>160</v>
      </c>
      <c r="E1603" s="241" t="s">
        <v>1</v>
      </c>
      <c r="F1603" s="242" t="s">
        <v>1158</v>
      </c>
      <c r="G1603" s="240"/>
      <c r="H1603" s="243">
        <v>21.84</v>
      </c>
      <c r="I1603" s="244"/>
      <c r="J1603" s="240"/>
      <c r="K1603" s="240"/>
      <c r="L1603" s="245"/>
      <c r="M1603" s="246"/>
      <c r="N1603" s="247"/>
      <c r="O1603" s="247"/>
      <c r="P1603" s="247"/>
      <c r="Q1603" s="247"/>
      <c r="R1603" s="247"/>
      <c r="S1603" s="247"/>
      <c r="T1603" s="248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49" t="s">
        <v>160</v>
      </c>
      <c r="AU1603" s="249" t="s">
        <v>83</v>
      </c>
      <c r="AV1603" s="13" t="s">
        <v>83</v>
      </c>
      <c r="AW1603" s="13" t="s">
        <v>30</v>
      </c>
      <c r="AX1603" s="13" t="s">
        <v>73</v>
      </c>
      <c r="AY1603" s="249" t="s">
        <v>151</v>
      </c>
    </row>
    <row r="1604" s="14" customFormat="1">
      <c r="A1604" s="14"/>
      <c r="B1604" s="250"/>
      <c r="C1604" s="251"/>
      <c r="D1604" s="234" t="s">
        <v>160</v>
      </c>
      <c r="E1604" s="252" t="s">
        <v>1</v>
      </c>
      <c r="F1604" s="253" t="s">
        <v>162</v>
      </c>
      <c r="G1604" s="251"/>
      <c r="H1604" s="254">
        <v>21.84</v>
      </c>
      <c r="I1604" s="255"/>
      <c r="J1604" s="251"/>
      <c r="K1604" s="251"/>
      <c r="L1604" s="256"/>
      <c r="M1604" s="257"/>
      <c r="N1604" s="258"/>
      <c r="O1604" s="258"/>
      <c r="P1604" s="258"/>
      <c r="Q1604" s="258"/>
      <c r="R1604" s="258"/>
      <c r="S1604" s="258"/>
      <c r="T1604" s="259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60" t="s">
        <v>160</v>
      </c>
      <c r="AU1604" s="260" t="s">
        <v>83</v>
      </c>
      <c r="AV1604" s="14" t="s">
        <v>157</v>
      </c>
      <c r="AW1604" s="14" t="s">
        <v>30</v>
      </c>
      <c r="AX1604" s="14" t="s">
        <v>81</v>
      </c>
      <c r="AY1604" s="260" t="s">
        <v>151</v>
      </c>
    </row>
    <row r="1605" s="2" customFormat="1" ht="24.15" customHeight="1">
      <c r="A1605" s="38"/>
      <c r="B1605" s="39"/>
      <c r="C1605" s="220" t="s">
        <v>2078</v>
      </c>
      <c r="D1605" s="220" t="s">
        <v>153</v>
      </c>
      <c r="E1605" s="221" t="s">
        <v>2079</v>
      </c>
      <c r="F1605" s="222" t="s">
        <v>2080</v>
      </c>
      <c r="G1605" s="223" t="s">
        <v>184</v>
      </c>
      <c r="H1605" s="224">
        <v>30</v>
      </c>
      <c r="I1605" s="225"/>
      <c r="J1605" s="226">
        <f>ROUND(I1605*H1605,2)</f>
        <v>0</v>
      </c>
      <c r="K1605" s="227"/>
      <c r="L1605" s="44"/>
      <c r="M1605" s="228" t="s">
        <v>1</v>
      </c>
      <c r="N1605" s="229" t="s">
        <v>40</v>
      </c>
      <c r="O1605" s="92"/>
      <c r="P1605" s="230">
        <f>O1605*H1605</f>
        <v>0</v>
      </c>
      <c r="Q1605" s="230">
        <v>0</v>
      </c>
      <c r="R1605" s="230">
        <f>Q1605*H1605</f>
        <v>0</v>
      </c>
      <c r="S1605" s="230">
        <v>0.012999999999999999</v>
      </c>
      <c r="T1605" s="231">
        <f>S1605*H1605</f>
        <v>0.38999999999999996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232" t="s">
        <v>250</v>
      </c>
      <c r="AT1605" s="232" t="s">
        <v>153</v>
      </c>
      <c r="AU1605" s="232" t="s">
        <v>83</v>
      </c>
      <c r="AY1605" s="17" t="s">
        <v>151</v>
      </c>
      <c r="BE1605" s="233">
        <f>IF(N1605="základní",J1605,0)</f>
        <v>0</v>
      </c>
      <c r="BF1605" s="233">
        <f>IF(N1605="snížená",J1605,0)</f>
        <v>0</v>
      </c>
      <c r="BG1605" s="233">
        <f>IF(N1605="zákl. přenesená",J1605,0)</f>
        <v>0</v>
      </c>
      <c r="BH1605" s="233">
        <f>IF(N1605="sníž. přenesená",J1605,0)</f>
        <v>0</v>
      </c>
      <c r="BI1605" s="233">
        <f>IF(N1605="nulová",J1605,0)</f>
        <v>0</v>
      </c>
      <c r="BJ1605" s="17" t="s">
        <v>157</v>
      </c>
      <c r="BK1605" s="233">
        <f>ROUND(I1605*H1605,2)</f>
        <v>0</v>
      </c>
      <c r="BL1605" s="17" t="s">
        <v>250</v>
      </c>
      <c r="BM1605" s="232" t="s">
        <v>2081</v>
      </c>
    </row>
    <row r="1606" s="2" customFormat="1">
      <c r="A1606" s="38"/>
      <c r="B1606" s="39"/>
      <c r="C1606" s="40"/>
      <c r="D1606" s="234" t="s">
        <v>159</v>
      </c>
      <c r="E1606" s="40"/>
      <c r="F1606" s="235" t="s">
        <v>2080</v>
      </c>
      <c r="G1606" s="40"/>
      <c r="H1606" s="40"/>
      <c r="I1606" s="236"/>
      <c r="J1606" s="40"/>
      <c r="K1606" s="40"/>
      <c r="L1606" s="44"/>
      <c r="M1606" s="237"/>
      <c r="N1606" s="238"/>
      <c r="O1606" s="92"/>
      <c r="P1606" s="92"/>
      <c r="Q1606" s="92"/>
      <c r="R1606" s="92"/>
      <c r="S1606" s="92"/>
      <c r="T1606" s="93"/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  <c r="AE1606" s="38"/>
      <c r="AT1606" s="17" t="s">
        <v>159</v>
      </c>
      <c r="AU1606" s="17" t="s">
        <v>83</v>
      </c>
    </row>
    <row r="1607" s="13" customFormat="1">
      <c r="A1607" s="13"/>
      <c r="B1607" s="239"/>
      <c r="C1607" s="240"/>
      <c r="D1607" s="234" t="s">
        <v>160</v>
      </c>
      <c r="E1607" s="241" t="s">
        <v>1</v>
      </c>
      <c r="F1607" s="242" t="s">
        <v>2082</v>
      </c>
      <c r="G1607" s="240"/>
      <c r="H1607" s="243">
        <v>30</v>
      </c>
      <c r="I1607" s="244"/>
      <c r="J1607" s="240"/>
      <c r="K1607" s="240"/>
      <c r="L1607" s="245"/>
      <c r="M1607" s="246"/>
      <c r="N1607" s="247"/>
      <c r="O1607" s="247"/>
      <c r="P1607" s="247"/>
      <c r="Q1607" s="247"/>
      <c r="R1607" s="247"/>
      <c r="S1607" s="247"/>
      <c r="T1607" s="24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49" t="s">
        <v>160</v>
      </c>
      <c r="AU1607" s="249" t="s">
        <v>83</v>
      </c>
      <c r="AV1607" s="13" t="s">
        <v>83</v>
      </c>
      <c r="AW1607" s="13" t="s">
        <v>30</v>
      </c>
      <c r="AX1607" s="13" t="s">
        <v>73</v>
      </c>
      <c r="AY1607" s="249" t="s">
        <v>151</v>
      </c>
    </row>
    <row r="1608" s="14" customFormat="1">
      <c r="A1608" s="14"/>
      <c r="B1608" s="250"/>
      <c r="C1608" s="251"/>
      <c r="D1608" s="234" t="s">
        <v>160</v>
      </c>
      <c r="E1608" s="252" t="s">
        <v>1</v>
      </c>
      <c r="F1608" s="253" t="s">
        <v>162</v>
      </c>
      <c r="G1608" s="251"/>
      <c r="H1608" s="254">
        <v>30</v>
      </c>
      <c r="I1608" s="255"/>
      <c r="J1608" s="251"/>
      <c r="K1608" s="251"/>
      <c r="L1608" s="256"/>
      <c r="M1608" s="257"/>
      <c r="N1608" s="258"/>
      <c r="O1608" s="258"/>
      <c r="P1608" s="258"/>
      <c r="Q1608" s="258"/>
      <c r="R1608" s="258"/>
      <c r="S1608" s="258"/>
      <c r="T1608" s="25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60" t="s">
        <v>160</v>
      </c>
      <c r="AU1608" s="260" t="s">
        <v>83</v>
      </c>
      <c r="AV1608" s="14" t="s">
        <v>157</v>
      </c>
      <c r="AW1608" s="14" t="s">
        <v>30</v>
      </c>
      <c r="AX1608" s="14" t="s">
        <v>81</v>
      </c>
      <c r="AY1608" s="260" t="s">
        <v>151</v>
      </c>
    </row>
    <row r="1609" s="2" customFormat="1" ht="24.15" customHeight="1">
      <c r="A1609" s="38"/>
      <c r="B1609" s="39"/>
      <c r="C1609" s="220" t="s">
        <v>2083</v>
      </c>
      <c r="D1609" s="220" t="s">
        <v>153</v>
      </c>
      <c r="E1609" s="221" t="s">
        <v>2084</v>
      </c>
      <c r="F1609" s="222" t="s">
        <v>2085</v>
      </c>
      <c r="G1609" s="223" t="s">
        <v>267</v>
      </c>
      <c r="H1609" s="224">
        <v>0.90100000000000002</v>
      </c>
      <c r="I1609" s="225"/>
      <c r="J1609" s="226">
        <f>ROUND(I1609*H1609,2)</f>
        <v>0</v>
      </c>
      <c r="K1609" s="227"/>
      <c r="L1609" s="44"/>
      <c r="M1609" s="228" t="s">
        <v>1</v>
      </c>
      <c r="N1609" s="229" t="s">
        <v>40</v>
      </c>
      <c r="O1609" s="92"/>
      <c r="P1609" s="230">
        <f>O1609*H1609</f>
        <v>0</v>
      </c>
      <c r="Q1609" s="230">
        <v>0</v>
      </c>
      <c r="R1609" s="230">
        <f>Q1609*H1609</f>
        <v>0</v>
      </c>
      <c r="S1609" s="230">
        <v>0</v>
      </c>
      <c r="T1609" s="231">
        <f>S1609*H1609</f>
        <v>0</v>
      </c>
      <c r="U1609" s="38"/>
      <c r="V1609" s="38"/>
      <c r="W1609" s="38"/>
      <c r="X1609" s="38"/>
      <c r="Y1609" s="38"/>
      <c r="Z1609" s="38"/>
      <c r="AA1609" s="38"/>
      <c r="AB1609" s="38"/>
      <c r="AC1609" s="38"/>
      <c r="AD1609" s="38"/>
      <c r="AE1609" s="38"/>
      <c r="AR1609" s="232" t="s">
        <v>250</v>
      </c>
      <c r="AT1609" s="232" t="s">
        <v>153</v>
      </c>
      <c r="AU1609" s="232" t="s">
        <v>83</v>
      </c>
      <c r="AY1609" s="17" t="s">
        <v>151</v>
      </c>
      <c r="BE1609" s="233">
        <f>IF(N1609="základní",J1609,0)</f>
        <v>0</v>
      </c>
      <c r="BF1609" s="233">
        <f>IF(N1609="snížená",J1609,0)</f>
        <v>0</v>
      </c>
      <c r="BG1609" s="233">
        <f>IF(N1609="zákl. přenesená",J1609,0)</f>
        <v>0</v>
      </c>
      <c r="BH1609" s="233">
        <f>IF(N1609="sníž. přenesená",J1609,0)</f>
        <v>0</v>
      </c>
      <c r="BI1609" s="233">
        <f>IF(N1609="nulová",J1609,0)</f>
        <v>0</v>
      </c>
      <c r="BJ1609" s="17" t="s">
        <v>157</v>
      </c>
      <c r="BK1609" s="233">
        <f>ROUND(I1609*H1609,2)</f>
        <v>0</v>
      </c>
      <c r="BL1609" s="17" t="s">
        <v>250</v>
      </c>
      <c r="BM1609" s="232" t="s">
        <v>2086</v>
      </c>
    </row>
    <row r="1610" s="2" customFormat="1">
      <c r="A1610" s="38"/>
      <c r="B1610" s="39"/>
      <c r="C1610" s="40"/>
      <c r="D1610" s="234" t="s">
        <v>159</v>
      </c>
      <c r="E1610" s="40"/>
      <c r="F1610" s="235" t="s">
        <v>2087</v>
      </c>
      <c r="G1610" s="40"/>
      <c r="H1610" s="40"/>
      <c r="I1610" s="236"/>
      <c r="J1610" s="40"/>
      <c r="K1610" s="40"/>
      <c r="L1610" s="44"/>
      <c r="M1610" s="237"/>
      <c r="N1610" s="238"/>
      <c r="O1610" s="92"/>
      <c r="P1610" s="92"/>
      <c r="Q1610" s="92"/>
      <c r="R1610" s="92"/>
      <c r="S1610" s="92"/>
      <c r="T1610" s="93"/>
      <c r="U1610" s="38"/>
      <c r="V1610" s="38"/>
      <c r="W1610" s="38"/>
      <c r="X1610" s="38"/>
      <c r="Y1610" s="38"/>
      <c r="Z1610" s="38"/>
      <c r="AA1610" s="38"/>
      <c r="AB1610" s="38"/>
      <c r="AC1610" s="38"/>
      <c r="AD1610" s="38"/>
      <c r="AE1610" s="38"/>
      <c r="AT1610" s="17" t="s">
        <v>159</v>
      </c>
      <c r="AU1610" s="17" t="s">
        <v>83</v>
      </c>
    </row>
    <row r="1611" s="12" customFormat="1" ht="22.8" customHeight="1">
      <c r="A1611" s="12"/>
      <c r="B1611" s="204"/>
      <c r="C1611" s="205"/>
      <c r="D1611" s="206" t="s">
        <v>72</v>
      </c>
      <c r="E1611" s="218" t="s">
        <v>2088</v>
      </c>
      <c r="F1611" s="218" t="s">
        <v>2089</v>
      </c>
      <c r="G1611" s="205"/>
      <c r="H1611" s="205"/>
      <c r="I1611" s="208"/>
      <c r="J1611" s="219">
        <f>BK1611</f>
        <v>0</v>
      </c>
      <c r="K1611" s="205"/>
      <c r="L1611" s="210"/>
      <c r="M1611" s="211"/>
      <c r="N1611" s="212"/>
      <c r="O1611" s="212"/>
      <c r="P1611" s="213">
        <f>SUM(P1612:P1698)</f>
        <v>0</v>
      </c>
      <c r="Q1611" s="212"/>
      <c r="R1611" s="213">
        <f>SUM(R1612:R1698)</f>
        <v>0.39890870000000006</v>
      </c>
      <c r="S1611" s="212"/>
      <c r="T1611" s="214">
        <f>SUM(T1612:T1698)</f>
        <v>0.41854929999999996</v>
      </c>
      <c r="U1611" s="12"/>
      <c r="V1611" s="12"/>
      <c r="W1611" s="12"/>
      <c r="X1611" s="12"/>
      <c r="Y1611" s="12"/>
      <c r="Z1611" s="12"/>
      <c r="AA1611" s="12"/>
      <c r="AB1611" s="12"/>
      <c r="AC1611" s="12"/>
      <c r="AD1611" s="12"/>
      <c r="AE1611" s="12"/>
      <c r="AR1611" s="215" t="s">
        <v>83</v>
      </c>
      <c r="AT1611" s="216" t="s">
        <v>72</v>
      </c>
      <c r="AU1611" s="216" t="s">
        <v>81</v>
      </c>
      <c r="AY1611" s="215" t="s">
        <v>151</v>
      </c>
      <c r="BK1611" s="217">
        <f>SUM(BK1612:BK1698)</f>
        <v>0</v>
      </c>
    </row>
    <row r="1612" s="2" customFormat="1" ht="16.5" customHeight="1">
      <c r="A1612" s="38"/>
      <c r="B1612" s="39"/>
      <c r="C1612" s="220" t="s">
        <v>2090</v>
      </c>
      <c r="D1612" s="220" t="s">
        <v>153</v>
      </c>
      <c r="E1612" s="221" t="s">
        <v>2091</v>
      </c>
      <c r="F1612" s="222" t="s">
        <v>2092</v>
      </c>
      <c r="G1612" s="223" t="s">
        <v>156</v>
      </c>
      <c r="H1612" s="224">
        <v>8.1649999999999991</v>
      </c>
      <c r="I1612" s="225"/>
      <c r="J1612" s="226">
        <f>ROUND(I1612*H1612,2)</f>
        <v>0</v>
      </c>
      <c r="K1612" s="227"/>
      <c r="L1612" s="44"/>
      <c r="M1612" s="228" t="s">
        <v>1</v>
      </c>
      <c r="N1612" s="229" t="s">
        <v>40</v>
      </c>
      <c r="O1612" s="92"/>
      <c r="P1612" s="230">
        <f>O1612*H1612</f>
        <v>0</v>
      </c>
      <c r="Q1612" s="230">
        <v>0</v>
      </c>
      <c r="R1612" s="230">
        <f>Q1612*H1612</f>
        <v>0</v>
      </c>
      <c r="S1612" s="230">
        <v>0.00594</v>
      </c>
      <c r="T1612" s="231">
        <f>S1612*H1612</f>
        <v>0.048500099999999997</v>
      </c>
      <c r="U1612" s="38"/>
      <c r="V1612" s="38"/>
      <c r="W1612" s="38"/>
      <c r="X1612" s="38"/>
      <c r="Y1612" s="38"/>
      <c r="Z1612" s="38"/>
      <c r="AA1612" s="38"/>
      <c r="AB1612" s="38"/>
      <c r="AC1612" s="38"/>
      <c r="AD1612" s="38"/>
      <c r="AE1612" s="38"/>
      <c r="AR1612" s="232" t="s">
        <v>250</v>
      </c>
      <c r="AT1612" s="232" t="s">
        <v>153</v>
      </c>
      <c r="AU1612" s="232" t="s">
        <v>83</v>
      </c>
      <c r="AY1612" s="17" t="s">
        <v>151</v>
      </c>
      <c r="BE1612" s="233">
        <f>IF(N1612="základní",J1612,0)</f>
        <v>0</v>
      </c>
      <c r="BF1612" s="233">
        <f>IF(N1612="snížená",J1612,0)</f>
        <v>0</v>
      </c>
      <c r="BG1612" s="233">
        <f>IF(N1612="zákl. přenesená",J1612,0)</f>
        <v>0</v>
      </c>
      <c r="BH1612" s="233">
        <f>IF(N1612="sníž. přenesená",J1612,0)</f>
        <v>0</v>
      </c>
      <c r="BI1612" s="233">
        <f>IF(N1612="nulová",J1612,0)</f>
        <v>0</v>
      </c>
      <c r="BJ1612" s="17" t="s">
        <v>157</v>
      </c>
      <c r="BK1612" s="233">
        <f>ROUND(I1612*H1612,2)</f>
        <v>0</v>
      </c>
      <c r="BL1612" s="17" t="s">
        <v>250</v>
      </c>
      <c r="BM1612" s="232" t="s">
        <v>2093</v>
      </c>
    </row>
    <row r="1613" s="2" customFormat="1">
      <c r="A1613" s="38"/>
      <c r="B1613" s="39"/>
      <c r="C1613" s="40"/>
      <c r="D1613" s="234" t="s">
        <v>159</v>
      </c>
      <c r="E1613" s="40"/>
      <c r="F1613" s="235" t="s">
        <v>2092</v>
      </c>
      <c r="G1613" s="40"/>
      <c r="H1613" s="40"/>
      <c r="I1613" s="236"/>
      <c r="J1613" s="40"/>
      <c r="K1613" s="40"/>
      <c r="L1613" s="44"/>
      <c r="M1613" s="237"/>
      <c r="N1613" s="238"/>
      <c r="O1613" s="92"/>
      <c r="P1613" s="92"/>
      <c r="Q1613" s="92"/>
      <c r="R1613" s="92"/>
      <c r="S1613" s="92"/>
      <c r="T1613" s="93"/>
      <c r="U1613" s="38"/>
      <c r="V1613" s="38"/>
      <c r="W1613" s="38"/>
      <c r="X1613" s="38"/>
      <c r="Y1613" s="38"/>
      <c r="Z1613" s="38"/>
      <c r="AA1613" s="38"/>
      <c r="AB1613" s="38"/>
      <c r="AC1613" s="38"/>
      <c r="AD1613" s="38"/>
      <c r="AE1613" s="38"/>
      <c r="AT1613" s="17" t="s">
        <v>159</v>
      </c>
      <c r="AU1613" s="17" t="s">
        <v>83</v>
      </c>
    </row>
    <row r="1614" s="15" customFormat="1">
      <c r="A1614" s="15"/>
      <c r="B1614" s="261"/>
      <c r="C1614" s="262"/>
      <c r="D1614" s="234" t="s">
        <v>160</v>
      </c>
      <c r="E1614" s="263" t="s">
        <v>1</v>
      </c>
      <c r="F1614" s="264" t="s">
        <v>884</v>
      </c>
      <c r="G1614" s="262"/>
      <c r="H1614" s="263" t="s">
        <v>1</v>
      </c>
      <c r="I1614" s="265"/>
      <c r="J1614" s="262"/>
      <c r="K1614" s="262"/>
      <c r="L1614" s="266"/>
      <c r="M1614" s="267"/>
      <c r="N1614" s="268"/>
      <c r="O1614" s="268"/>
      <c r="P1614" s="268"/>
      <c r="Q1614" s="268"/>
      <c r="R1614" s="268"/>
      <c r="S1614" s="268"/>
      <c r="T1614" s="269"/>
      <c r="U1614" s="15"/>
      <c r="V1614" s="15"/>
      <c r="W1614" s="15"/>
      <c r="X1614" s="15"/>
      <c r="Y1614" s="15"/>
      <c r="Z1614" s="15"/>
      <c r="AA1614" s="15"/>
      <c r="AB1614" s="15"/>
      <c r="AC1614" s="15"/>
      <c r="AD1614" s="15"/>
      <c r="AE1614" s="15"/>
      <c r="AT1614" s="270" t="s">
        <v>160</v>
      </c>
      <c r="AU1614" s="270" t="s">
        <v>83</v>
      </c>
      <c r="AV1614" s="15" t="s">
        <v>81</v>
      </c>
      <c r="AW1614" s="15" t="s">
        <v>30</v>
      </c>
      <c r="AX1614" s="15" t="s">
        <v>73</v>
      </c>
      <c r="AY1614" s="270" t="s">
        <v>151</v>
      </c>
    </row>
    <row r="1615" s="13" customFormat="1">
      <c r="A1615" s="13"/>
      <c r="B1615" s="239"/>
      <c r="C1615" s="240"/>
      <c r="D1615" s="234" t="s">
        <v>160</v>
      </c>
      <c r="E1615" s="241" t="s">
        <v>1</v>
      </c>
      <c r="F1615" s="242" t="s">
        <v>2094</v>
      </c>
      <c r="G1615" s="240"/>
      <c r="H1615" s="243">
        <v>8.1649999999999991</v>
      </c>
      <c r="I1615" s="244"/>
      <c r="J1615" s="240"/>
      <c r="K1615" s="240"/>
      <c r="L1615" s="245"/>
      <c r="M1615" s="246"/>
      <c r="N1615" s="247"/>
      <c r="O1615" s="247"/>
      <c r="P1615" s="247"/>
      <c r="Q1615" s="247"/>
      <c r="R1615" s="247"/>
      <c r="S1615" s="247"/>
      <c r="T1615" s="24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49" t="s">
        <v>160</v>
      </c>
      <c r="AU1615" s="249" t="s">
        <v>83</v>
      </c>
      <c r="AV1615" s="13" t="s">
        <v>83</v>
      </c>
      <c r="AW1615" s="13" t="s">
        <v>30</v>
      </c>
      <c r="AX1615" s="13" t="s">
        <v>73</v>
      </c>
      <c r="AY1615" s="249" t="s">
        <v>151</v>
      </c>
    </row>
    <row r="1616" s="14" customFormat="1">
      <c r="A1616" s="14"/>
      <c r="B1616" s="250"/>
      <c r="C1616" s="251"/>
      <c r="D1616" s="234" t="s">
        <v>160</v>
      </c>
      <c r="E1616" s="252" t="s">
        <v>1</v>
      </c>
      <c r="F1616" s="253" t="s">
        <v>162</v>
      </c>
      <c r="G1616" s="251"/>
      <c r="H1616" s="254">
        <v>8.1649999999999991</v>
      </c>
      <c r="I1616" s="255"/>
      <c r="J1616" s="251"/>
      <c r="K1616" s="251"/>
      <c r="L1616" s="256"/>
      <c r="M1616" s="257"/>
      <c r="N1616" s="258"/>
      <c r="O1616" s="258"/>
      <c r="P1616" s="258"/>
      <c r="Q1616" s="258"/>
      <c r="R1616" s="258"/>
      <c r="S1616" s="258"/>
      <c r="T1616" s="25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60" t="s">
        <v>160</v>
      </c>
      <c r="AU1616" s="260" t="s">
        <v>83</v>
      </c>
      <c r="AV1616" s="14" t="s">
        <v>157</v>
      </c>
      <c r="AW1616" s="14" t="s">
        <v>30</v>
      </c>
      <c r="AX1616" s="14" t="s">
        <v>81</v>
      </c>
      <c r="AY1616" s="260" t="s">
        <v>151</v>
      </c>
    </row>
    <row r="1617" s="2" customFormat="1" ht="16.5" customHeight="1">
      <c r="A1617" s="38"/>
      <c r="B1617" s="39"/>
      <c r="C1617" s="220" t="s">
        <v>2095</v>
      </c>
      <c r="D1617" s="220" t="s">
        <v>153</v>
      </c>
      <c r="E1617" s="221" t="s">
        <v>2096</v>
      </c>
      <c r="F1617" s="222" t="s">
        <v>2097</v>
      </c>
      <c r="G1617" s="223" t="s">
        <v>156</v>
      </c>
      <c r="H1617" s="224">
        <v>15</v>
      </c>
      <c r="I1617" s="225"/>
      <c r="J1617" s="226">
        <f>ROUND(I1617*H1617,2)</f>
        <v>0</v>
      </c>
      <c r="K1617" s="227"/>
      <c r="L1617" s="44"/>
      <c r="M1617" s="228" t="s">
        <v>1</v>
      </c>
      <c r="N1617" s="229" t="s">
        <v>40</v>
      </c>
      <c r="O1617" s="92"/>
      <c r="P1617" s="230">
        <f>O1617*H1617</f>
        <v>0</v>
      </c>
      <c r="Q1617" s="230">
        <v>0</v>
      </c>
      <c r="R1617" s="230">
        <f>Q1617*H1617</f>
        <v>0</v>
      </c>
      <c r="S1617" s="230">
        <v>0.0031199999999999999</v>
      </c>
      <c r="T1617" s="231">
        <f>S1617*H1617</f>
        <v>0.046800000000000001</v>
      </c>
      <c r="U1617" s="38"/>
      <c r="V1617" s="38"/>
      <c r="W1617" s="38"/>
      <c r="X1617" s="38"/>
      <c r="Y1617" s="38"/>
      <c r="Z1617" s="38"/>
      <c r="AA1617" s="38"/>
      <c r="AB1617" s="38"/>
      <c r="AC1617" s="38"/>
      <c r="AD1617" s="38"/>
      <c r="AE1617" s="38"/>
      <c r="AR1617" s="232" t="s">
        <v>250</v>
      </c>
      <c r="AT1617" s="232" t="s">
        <v>153</v>
      </c>
      <c r="AU1617" s="232" t="s">
        <v>83</v>
      </c>
      <c r="AY1617" s="17" t="s">
        <v>151</v>
      </c>
      <c r="BE1617" s="233">
        <f>IF(N1617="základní",J1617,0)</f>
        <v>0</v>
      </c>
      <c r="BF1617" s="233">
        <f>IF(N1617="snížená",J1617,0)</f>
        <v>0</v>
      </c>
      <c r="BG1617" s="233">
        <f>IF(N1617="zákl. přenesená",J1617,0)</f>
        <v>0</v>
      </c>
      <c r="BH1617" s="233">
        <f>IF(N1617="sníž. přenesená",J1617,0)</f>
        <v>0</v>
      </c>
      <c r="BI1617" s="233">
        <f>IF(N1617="nulová",J1617,0)</f>
        <v>0</v>
      </c>
      <c r="BJ1617" s="17" t="s">
        <v>157</v>
      </c>
      <c r="BK1617" s="233">
        <f>ROUND(I1617*H1617,2)</f>
        <v>0</v>
      </c>
      <c r="BL1617" s="17" t="s">
        <v>250</v>
      </c>
      <c r="BM1617" s="232" t="s">
        <v>2098</v>
      </c>
    </row>
    <row r="1618" s="2" customFormat="1">
      <c r="A1618" s="38"/>
      <c r="B1618" s="39"/>
      <c r="C1618" s="40"/>
      <c r="D1618" s="234" t="s">
        <v>159</v>
      </c>
      <c r="E1618" s="40"/>
      <c r="F1618" s="235" t="s">
        <v>2097</v>
      </c>
      <c r="G1618" s="40"/>
      <c r="H1618" s="40"/>
      <c r="I1618" s="236"/>
      <c r="J1618" s="40"/>
      <c r="K1618" s="40"/>
      <c r="L1618" s="44"/>
      <c r="M1618" s="237"/>
      <c r="N1618" s="238"/>
      <c r="O1618" s="92"/>
      <c r="P1618" s="92"/>
      <c r="Q1618" s="92"/>
      <c r="R1618" s="92"/>
      <c r="S1618" s="92"/>
      <c r="T1618" s="93"/>
      <c r="U1618" s="38"/>
      <c r="V1618" s="38"/>
      <c r="W1618" s="38"/>
      <c r="X1618" s="38"/>
      <c r="Y1618" s="38"/>
      <c r="Z1618" s="38"/>
      <c r="AA1618" s="38"/>
      <c r="AB1618" s="38"/>
      <c r="AC1618" s="38"/>
      <c r="AD1618" s="38"/>
      <c r="AE1618" s="38"/>
      <c r="AT1618" s="17" t="s">
        <v>159</v>
      </c>
      <c r="AU1618" s="17" t="s">
        <v>83</v>
      </c>
    </row>
    <row r="1619" s="15" customFormat="1">
      <c r="A1619" s="15"/>
      <c r="B1619" s="261"/>
      <c r="C1619" s="262"/>
      <c r="D1619" s="234" t="s">
        <v>160</v>
      </c>
      <c r="E1619" s="263" t="s">
        <v>1</v>
      </c>
      <c r="F1619" s="264" t="s">
        <v>179</v>
      </c>
      <c r="G1619" s="262"/>
      <c r="H1619" s="263" t="s">
        <v>1</v>
      </c>
      <c r="I1619" s="265"/>
      <c r="J1619" s="262"/>
      <c r="K1619" s="262"/>
      <c r="L1619" s="266"/>
      <c r="M1619" s="267"/>
      <c r="N1619" s="268"/>
      <c r="O1619" s="268"/>
      <c r="P1619" s="268"/>
      <c r="Q1619" s="268"/>
      <c r="R1619" s="268"/>
      <c r="S1619" s="268"/>
      <c r="T1619" s="269"/>
      <c r="U1619" s="15"/>
      <c r="V1619" s="15"/>
      <c r="W1619" s="15"/>
      <c r="X1619" s="15"/>
      <c r="Y1619" s="15"/>
      <c r="Z1619" s="15"/>
      <c r="AA1619" s="15"/>
      <c r="AB1619" s="15"/>
      <c r="AC1619" s="15"/>
      <c r="AD1619" s="15"/>
      <c r="AE1619" s="15"/>
      <c r="AT1619" s="270" t="s">
        <v>160</v>
      </c>
      <c r="AU1619" s="270" t="s">
        <v>83</v>
      </c>
      <c r="AV1619" s="15" t="s">
        <v>81</v>
      </c>
      <c r="AW1619" s="15" t="s">
        <v>30</v>
      </c>
      <c r="AX1619" s="15" t="s">
        <v>73</v>
      </c>
      <c r="AY1619" s="270" t="s">
        <v>151</v>
      </c>
    </row>
    <row r="1620" s="13" customFormat="1">
      <c r="A1620" s="13"/>
      <c r="B1620" s="239"/>
      <c r="C1620" s="240"/>
      <c r="D1620" s="234" t="s">
        <v>160</v>
      </c>
      <c r="E1620" s="241" t="s">
        <v>1</v>
      </c>
      <c r="F1620" s="242" t="s">
        <v>180</v>
      </c>
      <c r="G1620" s="240"/>
      <c r="H1620" s="243">
        <v>15</v>
      </c>
      <c r="I1620" s="244"/>
      <c r="J1620" s="240"/>
      <c r="K1620" s="240"/>
      <c r="L1620" s="245"/>
      <c r="M1620" s="246"/>
      <c r="N1620" s="247"/>
      <c r="O1620" s="247"/>
      <c r="P1620" s="247"/>
      <c r="Q1620" s="247"/>
      <c r="R1620" s="247"/>
      <c r="S1620" s="247"/>
      <c r="T1620" s="24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49" t="s">
        <v>160</v>
      </c>
      <c r="AU1620" s="249" t="s">
        <v>83</v>
      </c>
      <c r="AV1620" s="13" t="s">
        <v>83</v>
      </c>
      <c r="AW1620" s="13" t="s">
        <v>30</v>
      </c>
      <c r="AX1620" s="13" t="s">
        <v>73</v>
      </c>
      <c r="AY1620" s="249" t="s">
        <v>151</v>
      </c>
    </row>
    <row r="1621" s="14" customFormat="1">
      <c r="A1621" s="14"/>
      <c r="B1621" s="250"/>
      <c r="C1621" s="251"/>
      <c r="D1621" s="234" t="s">
        <v>160</v>
      </c>
      <c r="E1621" s="252" t="s">
        <v>1</v>
      </c>
      <c r="F1621" s="253" t="s">
        <v>162</v>
      </c>
      <c r="G1621" s="251"/>
      <c r="H1621" s="254">
        <v>15</v>
      </c>
      <c r="I1621" s="255"/>
      <c r="J1621" s="251"/>
      <c r="K1621" s="251"/>
      <c r="L1621" s="256"/>
      <c r="M1621" s="257"/>
      <c r="N1621" s="258"/>
      <c r="O1621" s="258"/>
      <c r="P1621" s="258"/>
      <c r="Q1621" s="258"/>
      <c r="R1621" s="258"/>
      <c r="S1621" s="258"/>
      <c r="T1621" s="25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60" t="s">
        <v>160</v>
      </c>
      <c r="AU1621" s="260" t="s">
        <v>83</v>
      </c>
      <c r="AV1621" s="14" t="s">
        <v>157</v>
      </c>
      <c r="AW1621" s="14" t="s">
        <v>30</v>
      </c>
      <c r="AX1621" s="14" t="s">
        <v>81</v>
      </c>
      <c r="AY1621" s="260" t="s">
        <v>151</v>
      </c>
    </row>
    <row r="1622" s="2" customFormat="1" ht="16.5" customHeight="1">
      <c r="A1622" s="38"/>
      <c r="B1622" s="39"/>
      <c r="C1622" s="220" t="s">
        <v>2099</v>
      </c>
      <c r="D1622" s="220" t="s">
        <v>153</v>
      </c>
      <c r="E1622" s="221" t="s">
        <v>2100</v>
      </c>
      <c r="F1622" s="222" t="s">
        <v>2101</v>
      </c>
      <c r="G1622" s="223" t="s">
        <v>184</v>
      </c>
      <c r="H1622" s="224">
        <v>22</v>
      </c>
      <c r="I1622" s="225"/>
      <c r="J1622" s="226">
        <f>ROUND(I1622*H1622,2)</f>
        <v>0</v>
      </c>
      <c r="K1622" s="227"/>
      <c r="L1622" s="44"/>
      <c r="M1622" s="228" t="s">
        <v>1</v>
      </c>
      <c r="N1622" s="229" t="s">
        <v>40</v>
      </c>
      <c r="O1622" s="92"/>
      <c r="P1622" s="230">
        <f>O1622*H1622</f>
        <v>0</v>
      </c>
      <c r="Q1622" s="230">
        <v>0</v>
      </c>
      <c r="R1622" s="230">
        <f>Q1622*H1622</f>
        <v>0</v>
      </c>
      <c r="S1622" s="230">
        <v>0.00348</v>
      </c>
      <c r="T1622" s="231">
        <f>S1622*H1622</f>
        <v>0.076560000000000003</v>
      </c>
      <c r="U1622" s="38"/>
      <c r="V1622" s="38"/>
      <c r="W1622" s="38"/>
      <c r="X1622" s="38"/>
      <c r="Y1622" s="38"/>
      <c r="Z1622" s="38"/>
      <c r="AA1622" s="38"/>
      <c r="AB1622" s="38"/>
      <c r="AC1622" s="38"/>
      <c r="AD1622" s="38"/>
      <c r="AE1622" s="38"/>
      <c r="AR1622" s="232" t="s">
        <v>250</v>
      </c>
      <c r="AT1622" s="232" t="s">
        <v>153</v>
      </c>
      <c r="AU1622" s="232" t="s">
        <v>83</v>
      </c>
      <c r="AY1622" s="17" t="s">
        <v>151</v>
      </c>
      <c r="BE1622" s="233">
        <f>IF(N1622="základní",J1622,0)</f>
        <v>0</v>
      </c>
      <c r="BF1622" s="233">
        <f>IF(N1622="snížená",J1622,0)</f>
        <v>0</v>
      </c>
      <c r="BG1622" s="233">
        <f>IF(N1622="zákl. přenesená",J1622,0)</f>
        <v>0</v>
      </c>
      <c r="BH1622" s="233">
        <f>IF(N1622="sníž. přenesená",J1622,0)</f>
        <v>0</v>
      </c>
      <c r="BI1622" s="233">
        <f>IF(N1622="nulová",J1622,0)</f>
        <v>0</v>
      </c>
      <c r="BJ1622" s="17" t="s">
        <v>157</v>
      </c>
      <c r="BK1622" s="233">
        <f>ROUND(I1622*H1622,2)</f>
        <v>0</v>
      </c>
      <c r="BL1622" s="17" t="s">
        <v>250</v>
      </c>
      <c r="BM1622" s="232" t="s">
        <v>2102</v>
      </c>
    </row>
    <row r="1623" s="2" customFormat="1">
      <c r="A1623" s="38"/>
      <c r="B1623" s="39"/>
      <c r="C1623" s="40"/>
      <c r="D1623" s="234" t="s">
        <v>159</v>
      </c>
      <c r="E1623" s="40"/>
      <c r="F1623" s="235" t="s">
        <v>2101</v>
      </c>
      <c r="G1623" s="40"/>
      <c r="H1623" s="40"/>
      <c r="I1623" s="236"/>
      <c r="J1623" s="40"/>
      <c r="K1623" s="40"/>
      <c r="L1623" s="44"/>
      <c r="M1623" s="237"/>
      <c r="N1623" s="238"/>
      <c r="O1623" s="92"/>
      <c r="P1623" s="92"/>
      <c r="Q1623" s="92"/>
      <c r="R1623" s="92"/>
      <c r="S1623" s="92"/>
      <c r="T1623" s="93"/>
      <c r="U1623" s="38"/>
      <c r="V1623" s="38"/>
      <c r="W1623" s="38"/>
      <c r="X1623" s="38"/>
      <c r="Y1623" s="38"/>
      <c r="Z1623" s="38"/>
      <c r="AA1623" s="38"/>
      <c r="AB1623" s="38"/>
      <c r="AC1623" s="38"/>
      <c r="AD1623" s="38"/>
      <c r="AE1623" s="38"/>
      <c r="AT1623" s="17" t="s">
        <v>159</v>
      </c>
      <c r="AU1623" s="17" t="s">
        <v>83</v>
      </c>
    </row>
    <row r="1624" s="13" customFormat="1">
      <c r="A1624" s="13"/>
      <c r="B1624" s="239"/>
      <c r="C1624" s="240"/>
      <c r="D1624" s="234" t="s">
        <v>160</v>
      </c>
      <c r="E1624" s="241" t="s">
        <v>1</v>
      </c>
      <c r="F1624" s="242" t="s">
        <v>2103</v>
      </c>
      <c r="G1624" s="240"/>
      <c r="H1624" s="243">
        <v>22</v>
      </c>
      <c r="I1624" s="244"/>
      <c r="J1624" s="240"/>
      <c r="K1624" s="240"/>
      <c r="L1624" s="245"/>
      <c r="M1624" s="246"/>
      <c r="N1624" s="247"/>
      <c r="O1624" s="247"/>
      <c r="P1624" s="247"/>
      <c r="Q1624" s="247"/>
      <c r="R1624" s="247"/>
      <c r="S1624" s="247"/>
      <c r="T1624" s="24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49" t="s">
        <v>160</v>
      </c>
      <c r="AU1624" s="249" t="s">
        <v>83</v>
      </c>
      <c r="AV1624" s="13" t="s">
        <v>83</v>
      </c>
      <c r="AW1624" s="13" t="s">
        <v>30</v>
      </c>
      <c r="AX1624" s="13" t="s">
        <v>73</v>
      </c>
      <c r="AY1624" s="249" t="s">
        <v>151</v>
      </c>
    </row>
    <row r="1625" s="14" customFormat="1">
      <c r="A1625" s="14"/>
      <c r="B1625" s="250"/>
      <c r="C1625" s="251"/>
      <c r="D1625" s="234" t="s">
        <v>160</v>
      </c>
      <c r="E1625" s="252" t="s">
        <v>1</v>
      </c>
      <c r="F1625" s="253" t="s">
        <v>162</v>
      </c>
      <c r="G1625" s="251"/>
      <c r="H1625" s="254">
        <v>22</v>
      </c>
      <c r="I1625" s="255"/>
      <c r="J1625" s="251"/>
      <c r="K1625" s="251"/>
      <c r="L1625" s="256"/>
      <c r="M1625" s="257"/>
      <c r="N1625" s="258"/>
      <c r="O1625" s="258"/>
      <c r="P1625" s="258"/>
      <c r="Q1625" s="258"/>
      <c r="R1625" s="258"/>
      <c r="S1625" s="258"/>
      <c r="T1625" s="25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60" t="s">
        <v>160</v>
      </c>
      <c r="AU1625" s="260" t="s">
        <v>83</v>
      </c>
      <c r="AV1625" s="14" t="s">
        <v>157</v>
      </c>
      <c r="AW1625" s="14" t="s">
        <v>30</v>
      </c>
      <c r="AX1625" s="14" t="s">
        <v>81</v>
      </c>
      <c r="AY1625" s="260" t="s">
        <v>151</v>
      </c>
    </row>
    <row r="1626" s="2" customFormat="1" ht="24.15" customHeight="1">
      <c r="A1626" s="38"/>
      <c r="B1626" s="39"/>
      <c r="C1626" s="220" t="s">
        <v>2104</v>
      </c>
      <c r="D1626" s="220" t="s">
        <v>153</v>
      </c>
      <c r="E1626" s="221" t="s">
        <v>2105</v>
      </c>
      <c r="F1626" s="222" t="s">
        <v>2106</v>
      </c>
      <c r="G1626" s="223" t="s">
        <v>184</v>
      </c>
      <c r="H1626" s="224">
        <v>5.5999999999999996</v>
      </c>
      <c r="I1626" s="225"/>
      <c r="J1626" s="226">
        <f>ROUND(I1626*H1626,2)</f>
        <v>0</v>
      </c>
      <c r="K1626" s="227"/>
      <c r="L1626" s="44"/>
      <c r="M1626" s="228" t="s">
        <v>1</v>
      </c>
      <c r="N1626" s="229" t="s">
        <v>40</v>
      </c>
      <c r="O1626" s="92"/>
      <c r="P1626" s="230">
        <f>O1626*H1626</f>
        <v>0</v>
      </c>
      <c r="Q1626" s="230">
        <v>0</v>
      </c>
      <c r="R1626" s="230">
        <f>Q1626*H1626</f>
        <v>0</v>
      </c>
      <c r="S1626" s="230">
        <v>0.00191</v>
      </c>
      <c r="T1626" s="231">
        <f>S1626*H1626</f>
        <v>0.010695999999999999</v>
      </c>
      <c r="U1626" s="38"/>
      <c r="V1626" s="38"/>
      <c r="W1626" s="38"/>
      <c r="X1626" s="38"/>
      <c r="Y1626" s="38"/>
      <c r="Z1626" s="38"/>
      <c r="AA1626" s="38"/>
      <c r="AB1626" s="38"/>
      <c r="AC1626" s="38"/>
      <c r="AD1626" s="38"/>
      <c r="AE1626" s="38"/>
      <c r="AR1626" s="232" t="s">
        <v>250</v>
      </c>
      <c r="AT1626" s="232" t="s">
        <v>153</v>
      </c>
      <c r="AU1626" s="232" t="s">
        <v>83</v>
      </c>
      <c r="AY1626" s="17" t="s">
        <v>151</v>
      </c>
      <c r="BE1626" s="233">
        <f>IF(N1626="základní",J1626,0)</f>
        <v>0</v>
      </c>
      <c r="BF1626" s="233">
        <f>IF(N1626="snížená",J1626,0)</f>
        <v>0</v>
      </c>
      <c r="BG1626" s="233">
        <f>IF(N1626="zákl. přenesená",J1626,0)</f>
        <v>0</v>
      </c>
      <c r="BH1626" s="233">
        <f>IF(N1626="sníž. přenesená",J1626,0)</f>
        <v>0</v>
      </c>
      <c r="BI1626" s="233">
        <f>IF(N1626="nulová",J1626,0)</f>
        <v>0</v>
      </c>
      <c r="BJ1626" s="17" t="s">
        <v>157</v>
      </c>
      <c r="BK1626" s="233">
        <f>ROUND(I1626*H1626,2)</f>
        <v>0</v>
      </c>
      <c r="BL1626" s="17" t="s">
        <v>250</v>
      </c>
      <c r="BM1626" s="232" t="s">
        <v>2107</v>
      </c>
    </row>
    <row r="1627" s="2" customFormat="1">
      <c r="A1627" s="38"/>
      <c r="B1627" s="39"/>
      <c r="C1627" s="40"/>
      <c r="D1627" s="234" t="s">
        <v>159</v>
      </c>
      <c r="E1627" s="40"/>
      <c r="F1627" s="235" t="s">
        <v>2106</v>
      </c>
      <c r="G1627" s="40"/>
      <c r="H1627" s="40"/>
      <c r="I1627" s="236"/>
      <c r="J1627" s="40"/>
      <c r="K1627" s="40"/>
      <c r="L1627" s="44"/>
      <c r="M1627" s="237"/>
      <c r="N1627" s="238"/>
      <c r="O1627" s="92"/>
      <c r="P1627" s="92"/>
      <c r="Q1627" s="92"/>
      <c r="R1627" s="92"/>
      <c r="S1627" s="92"/>
      <c r="T1627" s="93"/>
      <c r="U1627" s="38"/>
      <c r="V1627" s="38"/>
      <c r="W1627" s="38"/>
      <c r="X1627" s="38"/>
      <c r="Y1627" s="38"/>
      <c r="Z1627" s="38"/>
      <c r="AA1627" s="38"/>
      <c r="AB1627" s="38"/>
      <c r="AC1627" s="38"/>
      <c r="AD1627" s="38"/>
      <c r="AE1627" s="38"/>
      <c r="AT1627" s="17" t="s">
        <v>159</v>
      </c>
      <c r="AU1627" s="17" t="s">
        <v>83</v>
      </c>
    </row>
    <row r="1628" s="15" customFormat="1">
      <c r="A1628" s="15"/>
      <c r="B1628" s="261"/>
      <c r="C1628" s="262"/>
      <c r="D1628" s="234" t="s">
        <v>160</v>
      </c>
      <c r="E1628" s="263" t="s">
        <v>1</v>
      </c>
      <c r="F1628" s="264" t="s">
        <v>899</v>
      </c>
      <c r="G1628" s="262"/>
      <c r="H1628" s="263" t="s">
        <v>1</v>
      </c>
      <c r="I1628" s="265"/>
      <c r="J1628" s="262"/>
      <c r="K1628" s="262"/>
      <c r="L1628" s="266"/>
      <c r="M1628" s="267"/>
      <c r="N1628" s="268"/>
      <c r="O1628" s="268"/>
      <c r="P1628" s="268"/>
      <c r="Q1628" s="268"/>
      <c r="R1628" s="268"/>
      <c r="S1628" s="268"/>
      <c r="T1628" s="269"/>
      <c r="U1628" s="15"/>
      <c r="V1628" s="15"/>
      <c r="W1628" s="15"/>
      <c r="X1628" s="15"/>
      <c r="Y1628" s="15"/>
      <c r="Z1628" s="15"/>
      <c r="AA1628" s="15"/>
      <c r="AB1628" s="15"/>
      <c r="AC1628" s="15"/>
      <c r="AD1628" s="15"/>
      <c r="AE1628" s="15"/>
      <c r="AT1628" s="270" t="s">
        <v>160</v>
      </c>
      <c r="AU1628" s="270" t="s">
        <v>83</v>
      </c>
      <c r="AV1628" s="15" t="s">
        <v>81</v>
      </c>
      <c r="AW1628" s="15" t="s">
        <v>30</v>
      </c>
      <c r="AX1628" s="15" t="s">
        <v>73</v>
      </c>
      <c r="AY1628" s="270" t="s">
        <v>151</v>
      </c>
    </row>
    <row r="1629" s="13" customFormat="1">
      <c r="A1629" s="13"/>
      <c r="B1629" s="239"/>
      <c r="C1629" s="240"/>
      <c r="D1629" s="234" t="s">
        <v>160</v>
      </c>
      <c r="E1629" s="241" t="s">
        <v>1</v>
      </c>
      <c r="F1629" s="242" t="s">
        <v>2108</v>
      </c>
      <c r="G1629" s="240"/>
      <c r="H1629" s="243">
        <v>5.5999999999999996</v>
      </c>
      <c r="I1629" s="244"/>
      <c r="J1629" s="240"/>
      <c r="K1629" s="240"/>
      <c r="L1629" s="245"/>
      <c r="M1629" s="246"/>
      <c r="N1629" s="247"/>
      <c r="O1629" s="247"/>
      <c r="P1629" s="247"/>
      <c r="Q1629" s="247"/>
      <c r="R1629" s="247"/>
      <c r="S1629" s="247"/>
      <c r="T1629" s="24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49" t="s">
        <v>160</v>
      </c>
      <c r="AU1629" s="249" t="s">
        <v>83</v>
      </c>
      <c r="AV1629" s="13" t="s">
        <v>83</v>
      </c>
      <c r="AW1629" s="13" t="s">
        <v>30</v>
      </c>
      <c r="AX1629" s="13" t="s">
        <v>73</v>
      </c>
      <c r="AY1629" s="249" t="s">
        <v>151</v>
      </c>
    </row>
    <row r="1630" s="14" customFormat="1">
      <c r="A1630" s="14"/>
      <c r="B1630" s="250"/>
      <c r="C1630" s="251"/>
      <c r="D1630" s="234" t="s">
        <v>160</v>
      </c>
      <c r="E1630" s="252" t="s">
        <v>1</v>
      </c>
      <c r="F1630" s="253" t="s">
        <v>162</v>
      </c>
      <c r="G1630" s="251"/>
      <c r="H1630" s="254">
        <v>5.5999999999999996</v>
      </c>
      <c r="I1630" s="255"/>
      <c r="J1630" s="251"/>
      <c r="K1630" s="251"/>
      <c r="L1630" s="256"/>
      <c r="M1630" s="257"/>
      <c r="N1630" s="258"/>
      <c r="O1630" s="258"/>
      <c r="P1630" s="258"/>
      <c r="Q1630" s="258"/>
      <c r="R1630" s="258"/>
      <c r="S1630" s="258"/>
      <c r="T1630" s="25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60" t="s">
        <v>160</v>
      </c>
      <c r="AU1630" s="260" t="s">
        <v>83</v>
      </c>
      <c r="AV1630" s="14" t="s">
        <v>157</v>
      </c>
      <c r="AW1630" s="14" t="s">
        <v>30</v>
      </c>
      <c r="AX1630" s="14" t="s">
        <v>81</v>
      </c>
      <c r="AY1630" s="260" t="s">
        <v>151</v>
      </c>
    </row>
    <row r="1631" s="2" customFormat="1" ht="16.5" customHeight="1">
      <c r="A1631" s="38"/>
      <c r="B1631" s="39"/>
      <c r="C1631" s="220" t="s">
        <v>2109</v>
      </c>
      <c r="D1631" s="220" t="s">
        <v>153</v>
      </c>
      <c r="E1631" s="221" t="s">
        <v>2110</v>
      </c>
      <c r="F1631" s="222" t="s">
        <v>2111</v>
      </c>
      <c r="G1631" s="223" t="s">
        <v>184</v>
      </c>
      <c r="H1631" s="224">
        <v>9.7599999999999998</v>
      </c>
      <c r="I1631" s="225"/>
      <c r="J1631" s="226">
        <f>ROUND(I1631*H1631,2)</f>
        <v>0</v>
      </c>
      <c r="K1631" s="227"/>
      <c r="L1631" s="44"/>
      <c r="M1631" s="228" t="s">
        <v>1</v>
      </c>
      <c r="N1631" s="229" t="s">
        <v>40</v>
      </c>
      <c r="O1631" s="92"/>
      <c r="P1631" s="230">
        <f>O1631*H1631</f>
        <v>0</v>
      </c>
      <c r="Q1631" s="230">
        <v>0</v>
      </c>
      <c r="R1631" s="230">
        <f>Q1631*H1631</f>
        <v>0</v>
      </c>
      <c r="S1631" s="230">
        <v>0.00167</v>
      </c>
      <c r="T1631" s="231">
        <f>S1631*H1631</f>
        <v>0.0162992</v>
      </c>
      <c r="U1631" s="38"/>
      <c r="V1631" s="38"/>
      <c r="W1631" s="38"/>
      <c r="X1631" s="38"/>
      <c r="Y1631" s="38"/>
      <c r="Z1631" s="38"/>
      <c r="AA1631" s="38"/>
      <c r="AB1631" s="38"/>
      <c r="AC1631" s="38"/>
      <c r="AD1631" s="38"/>
      <c r="AE1631" s="38"/>
      <c r="AR1631" s="232" t="s">
        <v>250</v>
      </c>
      <c r="AT1631" s="232" t="s">
        <v>153</v>
      </c>
      <c r="AU1631" s="232" t="s">
        <v>83</v>
      </c>
      <c r="AY1631" s="17" t="s">
        <v>151</v>
      </c>
      <c r="BE1631" s="233">
        <f>IF(N1631="základní",J1631,0)</f>
        <v>0</v>
      </c>
      <c r="BF1631" s="233">
        <f>IF(N1631="snížená",J1631,0)</f>
        <v>0</v>
      </c>
      <c r="BG1631" s="233">
        <f>IF(N1631="zákl. přenesená",J1631,0)</f>
        <v>0</v>
      </c>
      <c r="BH1631" s="233">
        <f>IF(N1631="sníž. přenesená",J1631,0)</f>
        <v>0</v>
      </c>
      <c r="BI1631" s="233">
        <f>IF(N1631="nulová",J1631,0)</f>
        <v>0</v>
      </c>
      <c r="BJ1631" s="17" t="s">
        <v>157</v>
      </c>
      <c r="BK1631" s="233">
        <f>ROUND(I1631*H1631,2)</f>
        <v>0</v>
      </c>
      <c r="BL1631" s="17" t="s">
        <v>250</v>
      </c>
      <c r="BM1631" s="232" t="s">
        <v>2112</v>
      </c>
    </row>
    <row r="1632" s="2" customFormat="1">
      <c r="A1632" s="38"/>
      <c r="B1632" s="39"/>
      <c r="C1632" s="40"/>
      <c r="D1632" s="234" t="s">
        <v>159</v>
      </c>
      <c r="E1632" s="40"/>
      <c r="F1632" s="235" t="s">
        <v>2111</v>
      </c>
      <c r="G1632" s="40"/>
      <c r="H1632" s="40"/>
      <c r="I1632" s="236"/>
      <c r="J1632" s="40"/>
      <c r="K1632" s="40"/>
      <c r="L1632" s="44"/>
      <c r="M1632" s="237"/>
      <c r="N1632" s="238"/>
      <c r="O1632" s="92"/>
      <c r="P1632" s="92"/>
      <c r="Q1632" s="92"/>
      <c r="R1632" s="92"/>
      <c r="S1632" s="92"/>
      <c r="T1632" s="93"/>
      <c r="U1632" s="38"/>
      <c r="V1632" s="38"/>
      <c r="W1632" s="38"/>
      <c r="X1632" s="38"/>
      <c r="Y1632" s="38"/>
      <c r="Z1632" s="38"/>
      <c r="AA1632" s="38"/>
      <c r="AB1632" s="38"/>
      <c r="AC1632" s="38"/>
      <c r="AD1632" s="38"/>
      <c r="AE1632" s="38"/>
      <c r="AT1632" s="17" t="s">
        <v>159</v>
      </c>
      <c r="AU1632" s="17" t="s">
        <v>83</v>
      </c>
    </row>
    <row r="1633" s="13" customFormat="1">
      <c r="A1633" s="13"/>
      <c r="B1633" s="239"/>
      <c r="C1633" s="240"/>
      <c r="D1633" s="234" t="s">
        <v>160</v>
      </c>
      <c r="E1633" s="241" t="s">
        <v>1</v>
      </c>
      <c r="F1633" s="242" t="s">
        <v>2113</v>
      </c>
      <c r="G1633" s="240"/>
      <c r="H1633" s="243">
        <v>9.7599999999999998</v>
      </c>
      <c r="I1633" s="244"/>
      <c r="J1633" s="240"/>
      <c r="K1633" s="240"/>
      <c r="L1633" s="245"/>
      <c r="M1633" s="246"/>
      <c r="N1633" s="247"/>
      <c r="O1633" s="247"/>
      <c r="P1633" s="247"/>
      <c r="Q1633" s="247"/>
      <c r="R1633" s="247"/>
      <c r="S1633" s="247"/>
      <c r="T1633" s="24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49" t="s">
        <v>160</v>
      </c>
      <c r="AU1633" s="249" t="s">
        <v>83</v>
      </c>
      <c r="AV1633" s="13" t="s">
        <v>83</v>
      </c>
      <c r="AW1633" s="13" t="s">
        <v>30</v>
      </c>
      <c r="AX1633" s="13" t="s">
        <v>73</v>
      </c>
      <c r="AY1633" s="249" t="s">
        <v>151</v>
      </c>
    </row>
    <row r="1634" s="14" customFormat="1">
      <c r="A1634" s="14"/>
      <c r="B1634" s="250"/>
      <c r="C1634" s="251"/>
      <c r="D1634" s="234" t="s">
        <v>160</v>
      </c>
      <c r="E1634" s="252" t="s">
        <v>1</v>
      </c>
      <c r="F1634" s="253" t="s">
        <v>162</v>
      </c>
      <c r="G1634" s="251"/>
      <c r="H1634" s="254">
        <v>9.7599999999999998</v>
      </c>
      <c r="I1634" s="255"/>
      <c r="J1634" s="251"/>
      <c r="K1634" s="251"/>
      <c r="L1634" s="256"/>
      <c r="M1634" s="257"/>
      <c r="N1634" s="258"/>
      <c r="O1634" s="258"/>
      <c r="P1634" s="258"/>
      <c r="Q1634" s="258"/>
      <c r="R1634" s="258"/>
      <c r="S1634" s="258"/>
      <c r="T1634" s="25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60" t="s">
        <v>160</v>
      </c>
      <c r="AU1634" s="260" t="s">
        <v>83</v>
      </c>
      <c r="AV1634" s="14" t="s">
        <v>157</v>
      </c>
      <c r="AW1634" s="14" t="s">
        <v>30</v>
      </c>
      <c r="AX1634" s="14" t="s">
        <v>81</v>
      </c>
      <c r="AY1634" s="260" t="s">
        <v>151</v>
      </c>
    </row>
    <row r="1635" s="2" customFormat="1" ht="16.5" customHeight="1">
      <c r="A1635" s="38"/>
      <c r="B1635" s="39"/>
      <c r="C1635" s="220" t="s">
        <v>2114</v>
      </c>
      <c r="D1635" s="220" t="s">
        <v>153</v>
      </c>
      <c r="E1635" s="221" t="s">
        <v>2115</v>
      </c>
      <c r="F1635" s="222" t="s">
        <v>2116</v>
      </c>
      <c r="G1635" s="223" t="s">
        <v>156</v>
      </c>
      <c r="H1635" s="224">
        <v>0.65000000000000002</v>
      </c>
      <c r="I1635" s="225"/>
      <c r="J1635" s="226">
        <f>ROUND(I1635*H1635,2)</f>
        <v>0</v>
      </c>
      <c r="K1635" s="227"/>
      <c r="L1635" s="44"/>
      <c r="M1635" s="228" t="s">
        <v>1</v>
      </c>
      <c r="N1635" s="229" t="s">
        <v>40</v>
      </c>
      <c r="O1635" s="92"/>
      <c r="P1635" s="230">
        <f>O1635*H1635</f>
        <v>0</v>
      </c>
      <c r="Q1635" s="230">
        <v>0</v>
      </c>
      <c r="R1635" s="230">
        <f>Q1635*H1635</f>
        <v>0</v>
      </c>
      <c r="S1635" s="230">
        <v>0.0058399999999999997</v>
      </c>
      <c r="T1635" s="231">
        <f>S1635*H1635</f>
        <v>0.0037959999999999999</v>
      </c>
      <c r="U1635" s="38"/>
      <c r="V1635" s="38"/>
      <c r="W1635" s="38"/>
      <c r="X1635" s="38"/>
      <c r="Y1635" s="38"/>
      <c r="Z1635" s="38"/>
      <c r="AA1635" s="38"/>
      <c r="AB1635" s="38"/>
      <c r="AC1635" s="38"/>
      <c r="AD1635" s="38"/>
      <c r="AE1635" s="38"/>
      <c r="AR1635" s="232" t="s">
        <v>250</v>
      </c>
      <c r="AT1635" s="232" t="s">
        <v>153</v>
      </c>
      <c r="AU1635" s="232" t="s">
        <v>83</v>
      </c>
      <c r="AY1635" s="17" t="s">
        <v>151</v>
      </c>
      <c r="BE1635" s="233">
        <f>IF(N1635="základní",J1635,0)</f>
        <v>0</v>
      </c>
      <c r="BF1635" s="233">
        <f>IF(N1635="snížená",J1635,0)</f>
        <v>0</v>
      </c>
      <c r="BG1635" s="233">
        <f>IF(N1635="zákl. přenesená",J1635,0)</f>
        <v>0</v>
      </c>
      <c r="BH1635" s="233">
        <f>IF(N1635="sníž. přenesená",J1635,0)</f>
        <v>0</v>
      </c>
      <c r="BI1635" s="233">
        <f>IF(N1635="nulová",J1635,0)</f>
        <v>0</v>
      </c>
      <c r="BJ1635" s="17" t="s">
        <v>157</v>
      </c>
      <c r="BK1635" s="233">
        <f>ROUND(I1635*H1635,2)</f>
        <v>0</v>
      </c>
      <c r="BL1635" s="17" t="s">
        <v>250</v>
      </c>
      <c r="BM1635" s="232" t="s">
        <v>2117</v>
      </c>
    </row>
    <row r="1636" s="2" customFormat="1">
      <c r="A1636" s="38"/>
      <c r="B1636" s="39"/>
      <c r="C1636" s="40"/>
      <c r="D1636" s="234" t="s">
        <v>159</v>
      </c>
      <c r="E1636" s="40"/>
      <c r="F1636" s="235" t="s">
        <v>2116</v>
      </c>
      <c r="G1636" s="40"/>
      <c r="H1636" s="40"/>
      <c r="I1636" s="236"/>
      <c r="J1636" s="40"/>
      <c r="K1636" s="40"/>
      <c r="L1636" s="44"/>
      <c r="M1636" s="237"/>
      <c r="N1636" s="238"/>
      <c r="O1636" s="92"/>
      <c r="P1636" s="92"/>
      <c r="Q1636" s="92"/>
      <c r="R1636" s="92"/>
      <c r="S1636" s="92"/>
      <c r="T1636" s="93"/>
      <c r="U1636" s="38"/>
      <c r="V1636" s="38"/>
      <c r="W1636" s="38"/>
      <c r="X1636" s="38"/>
      <c r="Y1636" s="38"/>
      <c r="Z1636" s="38"/>
      <c r="AA1636" s="38"/>
      <c r="AB1636" s="38"/>
      <c r="AC1636" s="38"/>
      <c r="AD1636" s="38"/>
      <c r="AE1636" s="38"/>
      <c r="AT1636" s="17" t="s">
        <v>159</v>
      </c>
      <c r="AU1636" s="17" t="s">
        <v>83</v>
      </c>
    </row>
    <row r="1637" s="13" customFormat="1">
      <c r="A1637" s="13"/>
      <c r="B1637" s="239"/>
      <c r="C1637" s="240"/>
      <c r="D1637" s="234" t="s">
        <v>160</v>
      </c>
      <c r="E1637" s="241" t="s">
        <v>1</v>
      </c>
      <c r="F1637" s="242" t="s">
        <v>2118</v>
      </c>
      <c r="G1637" s="240"/>
      <c r="H1637" s="243">
        <v>0.65000000000000002</v>
      </c>
      <c r="I1637" s="244"/>
      <c r="J1637" s="240"/>
      <c r="K1637" s="240"/>
      <c r="L1637" s="245"/>
      <c r="M1637" s="246"/>
      <c r="N1637" s="247"/>
      <c r="O1637" s="247"/>
      <c r="P1637" s="247"/>
      <c r="Q1637" s="247"/>
      <c r="R1637" s="247"/>
      <c r="S1637" s="247"/>
      <c r="T1637" s="24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49" t="s">
        <v>160</v>
      </c>
      <c r="AU1637" s="249" t="s">
        <v>83</v>
      </c>
      <c r="AV1637" s="13" t="s">
        <v>83</v>
      </c>
      <c r="AW1637" s="13" t="s">
        <v>30</v>
      </c>
      <c r="AX1637" s="13" t="s">
        <v>73</v>
      </c>
      <c r="AY1637" s="249" t="s">
        <v>151</v>
      </c>
    </row>
    <row r="1638" s="14" customFormat="1">
      <c r="A1638" s="14"/>
      <c r="B1638" s="250"/>
      <c r="C1638" s="251"/>
      <c r="D1638" s="234" t="s">
        <v>160</v>
      </c>
      <c r="E1638" s="252" t="s">
        <v>1</v>
      </c>
      <c r="F1638" s="253" t="s">
        <v>162</v>
      </c>
      <c r="G1638" s="251"/>
      <c r="H1638" s="254">
        <v>0.65000000000000002</v>
      </c>
      <c r="I1638" s="255"/>
      <c r="J1638" s="251"/>
      <c r="K1638" s="251"/>
      <c r="L1638" s="256"/>
      <c r="M1638" s="257"/>
      <c r="N1638" s="258"/>
      <c r="O1638" s="258"/>
      <c r="P1638" s="258"/>
      <c r="Q1638" s="258"/>
      <c r="R1638" s="258"/>
      <c r="S1638" s="258"/>
      <c r="T1638" s="25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60" t="s">
        <v>160</v>
      </c>
      <c r="AU1638" s="260" t="s">
        <v>83</v>
      </c>
      <c r="AV1638" s="14" t="s">
        <v>157</v>
      </c>
      <c r="AW1638" s="14" t="s">
        <v>30</v>
      </c>
      <c r="AX1638" s="14" t="s">
        <v>81</v>
      </c>
      <c r="AY1638" s="260" t="s">
        <v>151</v>
      </c>
    </row>
    <row r="1639" s="2" customFormat="1" ht="16.5" customHeight="1">
      <c r="A1639" s="38"/>
      <c r="B1639" s="39"/>
      <c r="C1639" s="220" t="s">
        <v>2119</v>
      </c>
      <c r="D1639" s="220" t="s">
        <v>153</v>
      </c>
      <c r="E1639" s="221" t="s">
        <v>2120</v>
      </c>
      <c r="F1639" s="222" t="s">
        <v>2121</v>
      </c>
      <c r="G1639" s="223" t="s">
        <v>184</v>
      </c>
      <c r="H1639" s="224">
        <v>38.939999999999998</v>
      </c>
      <c r="I1639" s="225"/>
      <c r="J1639" s="226">
        <f>ROUND(I1639*H1639,2)</f>
        <v>0</v>
      </c>
      <c r="K1639" s="227"/>
      <c r="L1639" s="44"/>
      <c r="M1639" s="228" t="s">
        <v>1</v>
      </c>
      <c r="N1639" s="229" t="s">
        <v>40</v>
      </c>
      <c r="O1639" s="92"/>
      <c r="P1639" s="230">
        <f>O1639*H1639</f>
        <v>0</v>
      </c>
      <c r="Q1639" s="230">
        <v>0</v>
      </c>
      <c r="R1639" s="230">
        <f>Q1639*H1639</f>
        <v>0</v>
      </c>
      <c r="S1639" s="230">
        <v>0.0025999999999999999</v>
      </c>
      <c r="T1639" s="231">
        <f>S1639*H1639</f>
        <v>0.10124399999999999</v>
      </c>
      <c r="U1639" s="38"/>
      <c r="V1639" s="38"/>
      <c r="W1639" s="38"/>
      <c r="X1639" s="38"/>
      <c r="Y1639" s="38"/>
      <c r="Z1639" s="38"/>
      <c r="AA1639" s="38"/>
      <c r="AB1639" s="38"/>
      <c r="AC1639" s="38"/>
      <c r="AD1639" s="38"/>
      <c r="AE1639" s="38"/>
      <c r="AR1639" s="232" t="s">
        <v>250</v>
      </c>
      <c r="AT1639" s="232" t="s">
        <v>153</v>
      </c>
      <c r="AU1639" s="232" t="s">
        <v>83</v>
      </c>
      <c r="AY1639" s="17" t="s">
        <v>151</v>
      </c>
      <c r="BE1639" s="233">
        <f>IF(N1639="základní",J1639,0)</f>
        <v>0</v>
      </c>
      <c r="BF1639" s="233">
        <f>IF(N1639="snížená",J1639,0)</f>
        <v>0</v>
      </c>
      <c r="BG1639" s="233">
        <f>IF(N1639="zákl. přenesená",J1639,0)</f>
        <v>0</v>
      </c>
      <c r="BH1639" s="233">
        <f>IF(N1639="sníž. přenesená",J1639,0)</f>
        <v>0</v>
      </c>
      <c r="BI1639" s="233">
        <f>IF(N1639="nulová",J1639,0)</f>
        <v>0</v>
      </c>
      <c r="BJ1639" s="17" t="s">
        <v>157</v>
      </c>
      <c r="BK1639" s="233">
        <f>ROUND(I1639*H1639,2)</f>
        <v>0</v>
      </c>
      <c r="BL1639" s="17" t="s">
        <v>250</v>
      </c>
      <c r="BM1639" s="232" t="s">
        <v>2122</v>
      </c>
    </row>
    <row r="1640" s="2" customFormat="1">
      <c r="A1640" s="38"/>
      <c r="B1640" s="39"/>
      <c r="C1640" s="40"/>
      <c r="D1640" s="234" t="s">
        <v>159</v>
      </c>
      <c r="E1640" s="40"/>
      <c r="F1640" s="235" t="s">
        <v>2121</v>
      </c>
      <c r="G1640" s="40"/>
      <c r="H1640" s="40"/>
      <c r="I1640" s="236"/>
      <c r="J1640" s="40"/>
      <c r="K1640" s="40"/>
      <c r="L1640" s="44"/>
      <c r="M1640" s="237"/>
      <c r="N1640" s="238"/>
      <c r="O1640" s="92"/>
      <c r="P1640" s="92"/>
      <c r="Q1640" s="92"/>
      <c r="R1640" s="92"/>
      <c r="S1640" s="92"/>
      <c r="T1640" s="93"/>
      <c r="U1640" s="38"/>
      <c r="V1640" s="38"/>
      <c r="W1640" s="38"/>
      <c r="X1640" s="38"/>
      <c r="Y1640" s="38"/>
      <c r="Z1640" s="38"/>
      <c r="AA1640" s="38"/>
      <c r="AB1640" s="38"/>
      <c r="AC1640" s="38"/>
      <c r="AD1640" s="38"/>
      <c r="AE1640" s="38"/>
      <c r="AT1640" s="17" t="s">
        <v>159</v>
      </c>
      <c r="AU1640" s="17" t="s">
        <v>83</v>
      </c>
    </row>
    <row r="1641" s="15" customFormat="1">
      <c r="A1641" s="15"/>
      <c r="B1641" s="261"/>
      <c r="C1641" s="262"/>
      <c r="D1641" s="234" t="s">
        <v>160</v>
      </c>
      <c r="E1641" s="263" t="s">
        <v>1</v>
      </c>
      <c r="F1641" s="264" t="s">
        <v>179</v>
      </c>
      <c r="G1641" s="262"/>
      <c r="H1641" s="263" t="s">
        <v>1</v>
      </c>
      <c r="I1641" s="265"/>
      <c r="J1641" s="262"/>
      <c r="K1641" s="262"/>
      <c r="L1641" s="266"/>
      <c r="M1641" s="267"/>
      <c r="N1641" s="268"/>
      <c r="O1641" s="268"/>
      <c r="P1641" s="268"/>
      <c r="Q1641" s="268"/>
      <c r="R1641" s="268"/>
      <c r="S1641" s="268"/>
      <c r="T1641" s="269"/>
      <c r="U1641" s="15"/>
      <c r="V1641" s="15"/>
      <c r="W1641" s="15"/>
      <c r="X1641" s="15"/>
      <c r="Y1641" s="15"/>
      <c r="Z1641" s="15"/>
      <c r="AA1641" s="15"/>
      <c r="AB1641" s="15"/>
      <c r="AC1641" s="15"/>
      <c r="AD1641" s="15"/>
      <c r="AE1641" s="15"/>
      <c r="AT1641" s="270" t="s">
        <v>160</v>
      </c>
      <c r="AU1641" s="270" t="s">
        <v>83</v>
      </c>
      <c r="AV1641" s="15" t="s">
        <v>81</v>
      </c>
      <c r="AW1641" s="15" t="s">
        <v>30</v>
      </c>
      <c r="AX1641" s="15" t="s">
        <v>73</v>
      </c>
      <c r="AY1641" s="270" t="s">
        <v>151</v>
      </c>
    </row>
    <row r="1642" s="13" customFormat="1">
      <c r="A1642" s="13"/>
      <c r="B1642" s="239"/>
      <c r="C1642" s="240"/>
      <c r="D1642" s="234" t="s">
        <v>160</v>
      </c>
      <c r="E1642" s="241" t="s">
        <v>1</v>
      </c>
      <c r="F1642" s="242" t="s">
        <v>2123</v>
      </c>
      <c r="G1642" s="240"/>
      <c r="H1642" s="243">
        <v>5</v>
      </c>
      <c r="I1642" s="244"/>
      <c r="J1642" s="240"/>
      <c r="K1642" s="240"/>
      <c r="L1642" s="245"/>
      <c r="M1642" s="246"/>
      <c r="N1642" s="247"/>
      <c r="O1642" s="247"/>
      <c r="P1642" s="247"/>
      <c r="Q1642" s="247"/>
      <c r="R1642" s="247"/>
      <c r="S1642" s="247"/>
      <c r="T1642" s="24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49" t="s">
        <v>160</v>
      </c>
      <c r="AU1642" s="249" t="s">
        <v>83</v>
      </c>
      <c r="AV1642" s="13" t="s">
        <v>83</v>
      </c>
      <c r="AW1642" s="13" t="s">
        <v>30</v>
      </c>
      <c r="AX1642" s="13" t="s">
        <v>73</v>
      </c>
      <c r="AY1642" s="249" t="s">
        <v>151</v>
      </c>
    </row>
    <row r="1643" s="15" customFormat="1">
      <c r="A1643" s="15"/>
      <c r="B1643" s="261"/>
      <c r="C1643" s="262"/>
      <c r="D1643" s="234" t="s">
        <v>160</v>
      </c>
      <c r="E1643" s="263" t="s">
        <v>1</v>
      </c>
      <c r="F1643" s="264" t="s">
        <v>884</v>
      </c>
      <c r="G1643" s="262"/>
      <c r="H1643" s="263" t="s">
        <v>1</v>
      </c>
      <c r="I1643" s="265"/>
      <c r="J1643" s="262"/>
      <c r="K1643" s="262"/>
      <c r="L1643" s="266"/>
      <c r="M1643" s="267"/>
      <c r="N1643" s="268"/>
      <c r="O1643" s="268"/>
      <c r="P1643" s="268"/>
      <c r="Q1643" s="268"/>
      <c r="R1643" s="268"/>
      <c r="S1643" s="268"/>
      <c r="T1643" s="269"/>
      <c r="U1643" s="15"/>
      <c r="V1643" s="15"/>
      <c r="W1643" s="15"/>
      <c r="X1643" s="15"/>
      <c r="Y1643" s="15"/>
      <c r="Z1643" s="15"/>
      <c r="AA1643" s="15"/>
      <c r="AB1643" s="15"/>
      <c r="AC1643" s="15"/>
      <c r="AD1643" s="15"/>
      <c r="AE1643" s="15"/>
      <c r="AT1643" s="270" t="s">
        <v>160</v>
      </c>
      <c r="AU1643" s="270" t="s">
        <v>83</v>
      </c>
      <c r="AV1643" s="15" t="s">
        <v>81</v>
      </c>
      <c r="AW1643" s="15" t="s">
        <v>30</v>
      </c>
      <c r="AX1643" s="15" t="s">
        <v>73</v>
      </c>
      <c r="AY1643" s="270" t="s">
        <v>151</v>
      </c>
    </row>
    <row r="1644" s="13" customFormat="1">
      <c r="A1644" s="13"/>
      <c r="B1644" s="239"/>
      <c r="C1644" s="240"/>
      <c r="D1644" s="234" t="s">
        <v>160</v>
      </c>
      <c r="E1644" s="241" t="s">
        <v>1</v>
      </c>
      <c r="F1644" s="242" t="s">
        <v>2124</v>
      </c>
      <c r="G1644" s="240"/>
      <c r="H1644" s="243">
        <v>3.5499999999999998</v>
      </c>
      <c r="I1644" s="244"/>
      <c r="J1644" s="240"/>
      <c r="K1644" s="240"/>
      <c r="L1644" s="245"/>
      <c r="M1644" s="246"/>
      <c r="N1644" s="247"/>
      <c r="O1644" s="247"/>
      <c r="P1644" s="247"/>
      <c r="Q1644" s="247"/>
      <c r="R1644" s="247"/>
      <c r="S1644" s="247"/>
      <c r="T1644" s="24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49" t="s">
        <v>160</v>
      </c>
      <c r="AU1644" s="249" t="s">
        <v>83</v>
      </c>
      <c r="AV1644" s="13" t="s">
        <v>83</v>
      </c>
      <c r="AW1644" s="13" t="s">
        <v>30</v>
      </c>
      <c r="AX1644" s="13" t="s">
        <v>73</v>
      </c>
      <c r="AY1644" s="249" t="s">
        <v>151</v>
      </c>
    </row>
    <row r="1645" s="15" customFormat="1">
      <c r="A1645" s="15"/>
      <c r="B1645" s="261"/>
      <c r="C1645" s="262"/>
      <c r="D1645" s="234" t="s">
        <v>160</v>
      </c>
      <c r="E1645" s="263" t="s">
        <v>1</v>
      </c>
      <c r="F1645" s="264" t="s">
        <v>886</v>
      </c>
      <c r="G1645" s="262"/>
      <c r="H1645" s="263" t="s">
        <v>1</v>
      </c>
      <c r="I1645" s="265"/>
      <c r="J1645" s="262"/>
      <c r="K1645" s="262"/>
      <c r="L1645" s="266"/>
      <c r="M1645" s="267"/>
      <c r="N1645" s="268"/>
      <c r="O1645" s="268"/>
      <c r="P1645" s="268"/>
      <c r="Q1645" s="268"/>
      <c r="R1645" s="268"/>
      <c r="S1645" s="268"/>
      <c r="T1645" s="269"/>
      <c r="U1645" s="15"/>
      <c r="V1645" s="15"/>
      <c r="W1645" s="15"/>
      <c r="X1645" s="15"/>
      <c r="Y1645" s="15"/>
      <c r="Z1645" s="15"/>
      <c r="AA1645" s="15"/>
      <c r="AB1645" s="15"/>
      <c r="AC1645" s="15"/>
      <c r="AD1645" s="15"/>
      <c r="AE1645" s="15"/>
      <c r="AT1645" s="270" t="s">
        <v>160</v>
      </c>
      <c r="AU1645" s="270" t="s">
        <v>83</v>
      </c>
      <c r="AV1645" s="15" t="s">
        <v>81</v>
      </c>
      <c r="AW1645" s="15" t="s">
        <v>30</v>
      </c>
      <c r="AX1645" s="15" t="s">
        <v>73</v>
      </c>
      <c r="AY1645" s="270" t="s">
        <v>151</v>
      </c>
    </row>
    <row r="1646" s="13" customFormat="1">
      <c r="A1646" s="13"/>
      <c r="B1646" s="239"/>
      <c r="C1646" s="240"/>
      <c r="D1646" s="234" t="s">
        <v>160</v>
      </c>
      <c r="E1646" s="241" t="s">
        <v>1</v>
      </c>
      <c r="F1646" s="242" t="s">
        <v>1900</v>
      </c>
      <c r="G1646" s="240"/>
      <c r="H1646" s="243">
        <v>2.2000000000000002</v>
      </c>
      <c r="I1646" s="244"/>
      <c r="J1646" s="240"/>
      <c r="K1646" s="240"/>
      <c r="L1646" s="245"/>
      <c r="M1646" s="246"/>
      <c r="N1646" s="247"/>
      <c r="O1646" s="247"/>
      <c r="P1646" s="247"/>
      <c r="Q1646" s="247"/>
      <c r="R1646" s="247"/>
      <c r="S1646" s="247"/>
      <c r="T1646" s="24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49" t="s">
        <v>160</v>
      </c>
      <c r="AU1646" s="249" t="s">
        <v>83</v>
      </c>
      <c r="AV1646" s="13" t="s">
        <v>83</v>
      </c>
      <c r="AW1646" s="13" t="s">
        <v>30</v>
      </c>
      <c r="AX1646" s="13" t="s">
        <v>73</v>
      </c>
      <c r="AY1646" s="249" t="s">
        <v>151</v>
      </c>
    </row>
    <row r="1647" s="15" customFormat="1">
      <c r="A1647" s="15"/>
      <c r="B1647" s="261"/>
      <c r="C1647" s="262"/>
      <c r="D1647" s="234" t="s">
        <v>160</v>
      </c>
      <c r="E1647" s="263" t="s">
        <v>1</v>
      </c>
      <c r="F1647" s="264" t="s">
        <v>196</v>
      </c>
      <c r="G1647" s="262"/>
      <c r="H1647" s="263" t="s">
        <v>1</v>
      </c>
      <c r="I1647" s="265"/>
      <c r="J1647" s="262"/>
      <c r="K1647" s="262"/>
      <c r="L1647" s="266"/>
      <c r="M1647" s="267"/>
      <c r="N1647" s="268"/>
      <c r="O1647" s="268"/>
      <c r="P1647" s="268"/>
      <c r="Q1647" s="268"/>
      <c r="R1647" s="268"/>
      <c r="S1647" s="268"/>
      <c r="T1647" s="269"/>
      <c r="U1647" s="15"/>
      <c r="V1647" s="15"/>
      <c r="W1647" s="15"/>
      <c r="X1647" s="15"/>
      <c r="Y1647" s="15"/>
      <c r="Z1647" s="15"/>
      <c r="AA1647" s="15"/>
      <c r="AB1647" s="15"/>
      <c r="AC1647" s="15"/>
      <c r="AD1647" s="15"/>
      <c r="AE1647" s="15"/>
      <c r="AT1647" s="270" t="s">
        <v>160</v>
      </c>
      <c r="AU1647" s="270" t="s">
        <v>83</v>
      </c>
      <c r="AV1647" s="15" t="s">
        <v>81</v>
      </c>
      <c r="AW1647" s="15" t="s">
        <v>30</v>
      </c>
      <c r="AX1647" s="15" t="s">
        <v>73</v>
      </c>
      <c r="AY1647" s="270" t="s">
        <v>151</v>
      </c>
    </row>
    <row r="1648" s="13" customFormat="1">
      <c r="A1648" s="13"/>
      <c r="B1648" s="239"/>
      <c r="C1648" s="240"/>
      <c r="D1648" s="234" t="s">
        <v>160</v>
      </c>
      <c r="E1648" s="241" t="s">
        <v>1</v>
      </c>
      <c r="F1648" s="242" t="s">
        <v>2125</v>
      </c>
      <c r="G1648" s="240"/>
      <c r="H1648" s="243">
        <v>10.1</v>
      </c>
      <c r="I1648" s="244"/>
      <c r="J1648" s="240"/>
      <c r="K1648" s="240"/>
      <c r="L1648" s="245"/>
      <c r="M1648" s="246"/>
      <c r="N1648" s="247"/>
      <c r="O1648" s="247"/>
      <c r="P1648" s="247"/>
      <c r="Q1648" s="247"/>
      <c r="R1648" s="247"/>
      <c r="S1648" s="247"/>
      <c r="T1648" s="24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49" t="s">
        <v>160</v>
      </c>
      <c r="AU1648" s="249" t="s">
        <v>83</v>
      </c>
      <c r="AV1648" s="13" t="s">
        <v>83</v>
      </c>
      <c r="AW1648" s="13" t="s">
        <v>30</v>
      </c>
      <c r="AX1648" s="13" t="s">
        <v>73</v>
      </c>
      <c r="AY1648" s="249" t="s">
        <v>151</v>
      </c>
    </row>
    <row r="1649" s="15" customFormat="1">
      <c r="A1649" s="15"/>
      <c r="B1649" s="261"/>
      <c r="C1649" s="262"/>
      <c r="D1649" s="234" t="s">
        <v>160</v>
      </c>
      <c r="E1649" s="263" t="s">
        <v>1</v>
      </c>
      <c r="F1649" s="264" t="s">
        <v>2126</v>
      </c>
      <c r="G1649" s="262"/>
      <c r="H1649" s="263" t="s">
        <v>1</v>
      </c>
      <c r="I1649" s="265"/>
      <c r="J1649" s="262"/>
      <c r="K1649" s="262"/>
      <c r="L1649" s="266"/>
      <c r="M1649" s="267"/>
      <c r="N1649" s="268"/>
      <c r="O1649" s="268"/>
      <c r="P1649" s="268"/>
      <c r="Q1649" s="268"/>
      <c r="R1649" s="268"/>
      <c r="S1649" s="268"/>
      <c r="T1649" s="269"/>
      <c r="U1649" s="15"/>
      <c r="V1649" s="15"/>
      <c r="W1649" s="15"/>
      <c r="X1649" s="15"/>
      <c r="Y1649" s="15"/>
      <c r="Z1649" s="15"/>
      <c r="AA1649" s="15"/>
      <c r="AB1649" s="15"/>
      <c r="AC1649" s="15"/>
      <c r="AD1649" s="15"/>
      <c r="AE1649" s="15"/>
      <c r="AT1649" s="270" t="s">
        <v>160</v>
      </c>
      <c r="AU1649" s="270" t="s">
        <v>83</v>
      </c>
      <c r="AV1649" s="15" t="s">
        <v>81</v>
      </c>
      <c r="AW1649" s="15" t="s">
        <v>30</v>
      </c>
      <c r="AX1649" s="15" t="s">
        <v>73</v>
      </c>
      <c r="AY1649" s="270" t="s">
        <v>151</v>
      </c>
    </row>
    <row r="1650" s="13" customFormat="1">
      <c r="A1650" s="13"/>
      <c r="B1650" s="239"/>
      <c r="C1650" s="240"/>
      <c r="D1650" s="234" t="s">
        <v>160</v>
      </c>
      <c r="E1650" s="241" t="s">
        <v>1</v>
      </c>
      <c r="F1650" s="242" t="s">
        <v>2127</v>
      </c>
      <c r="G1650" s="240"/>
      <c r="H1650" s="243">
        <v>18.09</v>
      </c>
      <c r="I1650" s="244"/>
      <c r="J1650" s="240"/>
      <c r="K1650" s="240"/>
      <c r="L1650" s="245"/>
      <c r="M1650" s="246"/>
      <c r="N1650" s="247"/>
      <c r="O1650" s="247"/>
      <c r="P1650" s="247"/>
      <c r="Q1650" s="247"/>
      <c r="R1650" s="247"/>
      <c r="S1650" s="247"/>
      <c r="T1650" s="24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49" t="s">
        <v>160</v>
      </c>
      <c r="AU1650" s="249" t="s">
        <v>83</v>
      </c>
      <c r="AV1650" s="13" t="s">
        <v>83</v>
      </c>
      <c r="AW1650" s="13" t="s">
        <v>30</v>
      </c>
      <c r="AX1650" s="13" t="s">
        <v>73</v>
      </c>
      <c r="AY1650" s="249" t="s">
        <v>151</v>
      </c>
    </row>
    <row r="1651" s="14" customFormat="1">
      <c r="A1651" s="14"/>
      <c r="B1651" s="250"/>
      <c r="C1651" s="251"/>
      <c r="D1651" s="234" t="s">
        <v>160</v>
      </c>
      <c r="E1651" s="252" t="s">
        <v>1</v>
      </c>
      <c r="F1651" s="253" t="s">
        <v>162</v>
      </c>
      <c r="G1651" s="251"/>
      <c r="H1651" s="254">
        <v>38.939999999999998</v>
      </c>
      <c r="I1651" s="255"/>
      <c r="J1651" s="251"/>
      <c r="K1651" s="251"/>
      <c r="L1651" s="256"/>
      <c r="M1651" s="257"/>
      <c r="N1651" s="258"/>
      <c r="O1651" s="258"/>
      <c r="P1651" s="258"/>
      <c r="Q1651" s="258"/>
      <c r="R1651" s="258"/>
      <c r="S1651" s="258"/>
      <c r="T1651" s="25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60" t="s">
        <v>160</v>
      </c>
      <c r="AU1651" s="260" t="s">
        <v>83</v>
      </c>
      <c r="AV1651" s="14" t="s">
        <v>157</v>
      </c>
      <c r="AW1651" s="14" t="s">
        <v>30</v>
      </c>
      <c r="AX1651" s="14" t="s">
        <v>81</v>
      </c>
      <c r="AY1651" s="260" t="s">
        <v>151</v>
      </c>
    </row>
    <row r="1652" s="2" customFormat="1" ht="16.5" customHeight="1">
      <c r="A1652" s="38"/>
      <c r="B1652" s="39"/>
      <c r="C1652" s="220" t="s">
        <v>2128</v>
      </c>
      <c r="D1652" s="220" t="s">
        <v>153</v>
      </c>
      <c r="E1652" s="221" t="s">
        <v>2129</v>
      </c>
      <c r="F1652" s="222" t="s">
        <v>2130</v>
      </c>
      <c r="G1652" s="223" t="s">
        <v>184</v>
      </c>
      <c r="H1652" s="224">
        <v>29.100000000000001</v>
      </c>
      <c r="I1652" s="225"/>
      <c r="J1652" s="226">
        <f>ROUND(I1652*H1652,2)</f>
        <v>0</v>
      </c>
      <c r="K1652" s="227"/>
      <c r="L1652" s="44"/>
      <c r="M1652" s="228" t="s">
        <v>1</v>
      </c>
      <c r="N1652" s="229" t="s">
        <v>40</v>
      </c>
      <c r="O1652" s="92"/>
      <c r="P1652" s="230">
        <f>O1652*H1652</f>
        <v>0</v>
      </c>
      <c r="Q1652" s="230">
        <v>0</v>
      </c>
      <c r="R1652" s="230">
        <f>Q1652*H1652</f>
        <v>0</v>
      </c>
      <c r="S1652" s="230">
        <v>0.0039399999999999999</v>
      </c>
      <c r="T1652" s="231">
        <f>S1652*H1652</f>
        <v>0.11465400000000001</v>
      </c>
      <c r="U1652" s="38"/>
      <c r="V1652" s="38"/>
      <c r="W1652" s="38"/>
      <c r="X1652" s="38"/>
      <c r="Y1652" s="38"/>
      <c r="Z1652" s="38"/>
      <c r="AA1652" s="38"/>
      <c r="AB1652" s="38"/>
      <c r="AC1652" s="38"/>
      <c r="AD1652" s="38"/>
      <c r="AE1652" s="38"/>
      <c r="AR1652" s="232" t="s">
        <v>250</v>
      </c>
      <c r="AT1652" s="232" t="s">
        <v>153</v>
      </c>
      <c r="AU1652" s="232" t="s">
        <v>83</v>
      </c>
      <c r="AY1652" s="17" t="s">
        <v>151</v>
      </c>
      <c r="BE1652" s="233">
        <f>IF(N1652="základní",J1652,0)</f>
        <v>0</v>
      </c>
      <c r="BF1652" s="233">
        <f>IF(N1652="snížená",J1652,0)</f>
        <v>0</v>
      </c>
      <c r="BG1652" s="233">
        <f>IF(N1652="zákl. přenesená",J1652,0)</f>
        <v>0</v>
      </c>
      <c r="BH1652" s="233">
        <f>IF(N1652="sníž. přenesená",J1652,0)</f>
        <v>0</v>
      </c>
      <c r="BI1652" s="233">
        <f>IF(N1652="nulová",J1652,0)</f>
        <v>0</v>
      </c>
      <c r="BJ1652" s="17" t="s">
        <v>157</v>
      </c>
      <c r="BK1652" s="233">
        <f>ROUND(I1652*H1652,2)</f>
        <v>0</v>
      </c>
      <c r="BL1652" s="17" t="s">
        <v>250</v>
      </c>
      <c r="BM1652" s="232" t="s">
        <v>2131</v>
      </c>
    </row>
    <row r="1653" s="2" customFormat="1">
      <c r="A1653" s="38"/>
      <c r="B1653" s="39"/>
      <c r="C1653" s="40"/>
      <c r="D1653" s="234" t="s">
        <v>159</v>
      </c>
      <c r="E1653" s="40"/>
      <c r="F1653" s="235" t="s">
        <v>2130</v>
      </c>
      <c r="G1653" s="40"/>
      <c r="H1653" s="40"/>
      <c r="I1653" s="236"/>
      <c r="J1653" s="40"/>
      <c r="K1653" s="40"/>
      <c r="L1653" s="44"/>
      <c r="M1653" s="237"/>
      <c r="N1653" s="238"/>
      <c r="O1653" s="92"/>
      <c r="P1653" s="92"/>
      <c r="Q1653" s="92"/>
      <c r="R1653" s="92"/>
      <c r="S1653" s="92"/>
      <c r="T1653" s="93"/>
      <c r="U1653" s="38"/>
      <c r="V1653" s="38"/>
      <c r="W1653" s="38"/>
      <c r="X1653" s="38"/>
      <c r="Y1653" s="38"/>
      <c r="Z1653" s="38"/>
      <c r="AA1653" s="38"/>
      <c r="AB1653" s="38"/>
      <c r="AC1653" s="38"/>
      <c r="AD1653" s="38"/>
      <c r="AE1653" s="38"/>
      <c r="AT1653" s="17" t="s">
        <v>159</v>
      </c>
      <c r="AU1653" s="17" t="s">
        <v>83</v>
      </c>
    </row>
    <row r="1654" s="15" customFormat="1">
      <c r="A1654" s="15"/>
      <c r="B1654" s="261"/>
      <c r="C1654" s="262"/>
      <c r="D1654" s="234" t="s">
        <v>160</v>
      </c>
      <c r="E1654" s="263" t="s">
        <v>1</v>
      </c>
      <c r="F1654" s="264" t="s">
        <v>179</v>
      </c>
      <c r="G1654" s="262"/>
      <c r="H1654" s="263" t="s">
        <v>1</v>
      </c>
      <c r="I1654" s="265"/>
      <c r="J1654" s="262"/>
      <c r="K1654" s="262"/>
      <c r="L1654" s="266"/>
      <c r="M1654" s="267"/>
      <c r="N1654" s="268"/>
      <c r="O1654" s="268"/>
      <c r="P1654" s="268"/>
      <c r="Q1654" s="268"/>
      <c r="R1654" s="268"/>
      <c r="S1654" s="268"/>
      <c r="T1654" s="269"/>
      <c r="U1654" s="15"/>
      <c r="V1654" s="15"/>
      <c r="W1654" s="15"/>
      <c r="X1654" s="15"/>
      <c r="Y1654" s="15"/>
      <c r="Z1654" s="15"/>
      <c r="AA1654" s="15"/>
      <c r="AB1654" s="15"/>
      <c r="AC1654" s="15"/>
      <c r="AD1654" s="15"/>
      <c r="AE1654" s="15"/>
      <c r="AT1654" s="270" t="s">
        <v>160</v>
      </c>
      <c r="AU1654" s="270" t="s">
        <v>83</v>
      </c>
      <c r="AV1654" s="15" t="s">
        <v>81</v>
      </c>
      <c r="AW1654" s="15" t="s">
        <v>30</v>
      </c>
      <c r="AX1654" s="15" t="s">
        <v>73</v>
      </c>
      <c r="AY1654" s="270" t="s">
        <v>151</v>
      </c>
    </row>
    <row r="1655" s="13" customFormat="1">
      <c r="A1655" s="13"/>
      <c r="B1655" s="239"/>
      <c r="C1655" s="240"/>
      <c r="D1655" s="234" t="s">
        <v>160</v>
      </c>
      <c r="E1655" s="241" t="s">
        <v>1</v>
      </c>
      <c r="F1655" s="242" t="s">
        <v>2132</v>
      </c>
      <c r="G1655" s="240"/>
      <c r="H1655" s="243">
        <v>2.2999999999999998</v>
      </c>
      <c r="I1655" s="244"/>
      <c r="J1655" s="240"/>
      <c r="K1655" s="240"/>
      <c r="L1655" s="245"/>
      <c r="M1655" s="246"/>
      <c r="N1655" s="247"/>
      <c r="O1655" s="247"/>
      <c r="P1655" s="247"/>
      <c r="Q1655" s="247"/>
      <c r="R1655" s="247"/>
      <c r="S1655" s="247"/>
      <c r="T1655" s="248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49" t="s">
        <v>160</v>
      </c>
      <c r="AU1655" s="249" t="s">
        <v>83</v>
      </c>
      <c r="AV1655" s="13" t="s">
        <v>83</v>
      </c>
      <c r="AW1655" s="13" t="s">
        <v>30</v>
      </c>
      <c r="AX1655" s="13" t="s">
        <v>73</v>
      </c>
      <c r="AY1655" s="249" t="s">
        <v>151</v>
      </c>
    </row>
    <row r="1656" s="15" customFormat="1">
      <c r="A1656" s="15"/>
      <c r="B1656" s="261"/>
      <c r="C1656" s="262"/>
      <c r="D1656" s="234" t="s">
        <v>160</v>
      </c>
      <c r="E1656" s="263" t="s">
        <v>1</v>
      </c>
      <c r="F1656" s="264" t="s">
        <v>884</v>
      </c>
      <c r="G1656" s="262"/>
      <c r="H1656" s="263" t="s">
        <v>1</v>
      </c>
      <c r="I1656" s="265"/>
      <c r="J1656" s="262"/>
      <c r="K1656" s="262"/>
      <c r="L1656" s="266"/>
      <c r="M1656" s="267"/>
      <c r="N1656" s="268"/>
      <c r="O1656" s="268"/>
      <c r="P1656" s="268"/>
      <c r="Q1656" s="268"/>
      <c r="R1656" s="268"/>
      <c r="S1656" s="268"/>
      <c r="T1656" s="269"/>
      <c r="U1656" s="15"/>
      <c r="V1656" s="15"/>
      <c r="W1656" s="15"/>
      <c r="X1656" s="15"/>
      <c r="Y1656" s="15"/>
      <c r="Z1656" s="15"/>
      <c r="AA1656" s="15"/>
      <c r="AB1656" s="15"/>
      <c r="AC1656" s="15"/>
      <c r="AD1656" s="15"/>
      <c r="AE1656" s="15"/>
      <c r="AT1656" s="270" t="s">
        <v>160</v>
      </c>
      <c r="AU1656" s="270" t="s">
        <v>83</v>
      </c>
      <c r="AV1656" s="15" t="s">
        <v>81</v>
      </c>
      <c r="AW1656" s="15" t="s">
        <v>30</v>
      </c>
      <c r="AX1656" s="15" t="s">
        <v>73</v>
      </c>
      <c r="AY1656" s="270" t="s">
        <v>151</v>
      </c>
    </row>
    <row r="1657" s="13" customFormat="1">
      <c r="A1657" s="13"/>
      <c r="B1657" s="239"/>
      <c r="C1657" s="240"/>
      <c r="D1657" s="234" t="s">
        <v>160</v>
      </c>
      <c r="E1657" s="241" t="s">
        <v>1</v>
      </c>
      <c r="F1657" s="242" t="s">
        <v>2132</v>
      </c>
      <c r="G1657" s="240"/>
      <c r="H1657" s="243">
        <v>2.2999999999999998</v>
      </c>
      <c r="I1657" s="244"/>
      <c r="J1657" s="240"/>
      <c r="K1657" s="240"/>
      <c r="L1657" s="245"/>
      <c r="M1657" s="246"/>
      <c r="N1657" s="247"/>
      <c r="O1657" s="247"/>
      <c r="P1657" s="247"/>
      <c r="Q1657" s="247"/>
      <c r="R1657" s="247"/>
      <c r="S1657" s="247"/>
      <c r="T1657" s="24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49" t="s">
        <v>160</v>
      </c>
      <c r="AU1657" s="249" t="s">
        <v>83</v>
      </c>
      <c r="AV1657" s="13" t="s">
        <v>83</v>
      </c>
      <c r="AW1657" s="13" t="s">
        <v>30</v>
      </c>
      <c r="AX1657" s="13" t="s">
        <v>73</v>
      </c>
      <c r="AY1657" s="249" t="s">
        <v>151</v>
      </c>
    </row>
    <row r="1658" s="15" customFormat="1">
      <c r="A1658" s="15"/>
      <c r="B1658" s="261"/>
      <c r="C1658" s="262"/>
      <c r="D1658" s="234" t="s">
        <v>160</v>
      </c>
      <c r="E1658" s="263" t="s">
        <v>1</v>
      </c>
      <c r="F1658" s="264" t="s">
        <v>886</v>
      </c>
      <c r="G1658" s="262"/>
      <c r="H1658" s="263" t="s">
        <v>1</v>
      </c>
      <c r="I1658" s="265"/>
      <c r="J1658" s="262"/>
      <c r="K1658" s="262"/>
      <c r="L1658" s="266"/>
      <c r="M1658" s="267"/>
      <c r="N1658" s="268"/>
      <c r="O1658" s="268"/>
      <c r="P1658" s="268"/>
      <c r="Q1658" s="268"/>
      <c r="R1658" s="268"/>
      <c r="S1658" s="268"/>
      <c r="T1658" s="269"/>
      <c r="U1658" s="15"/>
      <c r="V1658" s="15"/>
      <c r="W1658" s="15"/>
      <c r="X1658" s="15"/>
      <c r="Y1658" s="15"/>
      <c r="Z1658" s="15"/>
      <c r="AA1658" s="15"/>
      <c r="AB1658" s="15"/>
      <c r="AC1658" s="15"/>
      <c r="AD1658" s="15"/>
      <c r="AE1658" s="15"/>
      <c r="AT1658" s="270" t="s">
        <v>160</v>
      </c>
      <c r="AU1658" s="270" t="s">
        <v>83</v>
      </c>
      <c r="AV1658" s="15" t="s">
        <v>81</v>
      </c>
      <c r="AW1658" s="15" t="s">
        <v>30</v>
      </c>
      <c r="AX1658" s="15" t="s">
        <v>73</v>
      </c>
      <c r="AY1658" s="270" t="s">
        <v>151</v>
      </c>
    </row>
    <row r="1659" s="13" customFormat="1">
      <c r="A1659" s="13"/>
      <c r="B1659" s="239"/>
      <c r="C1659" s="240"/>
      <c r="D1659" s="234" t="s">
        <v>160</v>
      </c>
      <c r="E1659" s="241" t="s">
        <v>1</v>
      </c>
      <c r="F1659" s="242" t="s">
        <v>2132</v>
      </c>
      <c r="G1659" s="240"/>
      <c r="H1659" s="243">
        <v>2.2999999999999998</v>
      </c>
      <c r="I1659" s="244"/>
      <c r="J1659" s="240"/>
      <c r="K1659" s="240"/>
      <c r="L1659" s="245"/>
      <c r="M1659" s="246"/>
      <c r="N1659" s="247"/>
      <c r="O1659" s="247"/>
      <c r="P1659" s="247"/>
      <c r="Q1659" s="247"/>
      <c r="R1659" s="247"/>
      <c r="S1659" s="247"/>
      <c r="T1659" s="248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49" t="s">
        <v>160</v>
      </c>
      <c r="AU1659" s="249" t="s">
        <v>83</v>
      </c>
      <c r="AV1659" s="13" t="s">
        <v>83</v>
      </c>
      <c r="AW1659" s="13" t="s">
        <v>30</v>
      </c>
      <c r="AX1659" s="13" t="s">
        <v>73</v>
      </c>
      <c r="AY1659" s="249" t="s">
        <v>151</v>
      </c>
    </row>
    <row r="1660" s="15" customFormat="1">
      <c r="A1660" s="15"/>
      <c r="B1660" s="261"/>
      <c r="C1660" s="262"/>
      <c r="D1660" s="234" t="s">
        <v>160</v>
      </c>
      <c r="E1660" s="263" t="s">
        <v>1</v>
      </c>
      <c r="F1660" s="264" t="s">
        <v>196</v>
      </c>
      <c r="G1660" s="262"/>
      <c r="H1660" s="263" t="s">
        <v>1</v>
      </c>
      <c r="I1660" s="265"/>
      <c r="J1660" s="262"/>
      <c r="K1660" s="262"/>
      <c r="L1660" s="266"/>
      <c r="M1660" s="267"/>
      <c r="N1660" s="268"/>
      <c r="O1660" s="268"/>
      <c r="P1660" s="268"/>
      <c r="Q1660" s="268"/>
      <c r="R1660" s="268"/>
      <c r="S1660" s="268"/>
      <c r="T1660" s="269"/>
      <c r="U1660" s="15"/>
      <c r="V1660" s="15"/>
      <c r="W1660" s="15"/>
      <c r="X1660" s="15"/>
      <c r="Y1660" s="15"/>
      <c r="Z1660" s="15"/>
      <c r="AA1660" s="15"/>
      <c r="AB1660" s="15"/>
      <c r="AC1660" s="15"/>
      <c r="AD1660" s="15"/>
      <c r="AE1660" s="15"/>
      <c r="AT1660" s="270" t="s">
        <v>160</v>
      </c>
      <c r="AU1660" s="270" t="s">
        <v>83</v>
      </c>
      <c r="AV1660" s="15" t="s">
        <v>81</v>
      </c>
      <c r="AW1660" s="15" t="s">
        <v>30</v>
      </c>
      <c r="AX1660" s="15" t="s">
        <v>73</v>
      </c>
      <c r="AY1660" s="270" t="s">
        <v>151</v>
      </c>
    </row>
    <row r="1661" s="13" customFormat="1">
      <c r="A1661" s="13"/>
      <c r="B1661" s="239"/>
      <c r="C1661" s="240"/>
      <c r="D1661" s="234" t="s">
        <v>160</v>
      </c>
      <c r="E1661" s="241" t="s">
        <v>1</v>
      </c>
      <c r="F1661" s="242" t="s">
        <v>2133</v>
      </c>
      <c r="G1661" s="240"/>
      <c r="H1661" s="243">
        <v>7</v>
      </c>
      <c r="I1661" s="244"/>
      <c r="J1661" s="240"/>
      <c r="K1661" s="240"/>
      <c r="L1661" s="245"/>
      <c r="M1661" s="246"/>
      <c r="N1661" s="247"/>
      <c r="O1661" s="247"/>
      <c r="P1661" s="247"/>
      <c r="Q1661" s="247"/>
      <c r="R1661" s="247"/>
      <c r="S1661" s="247"/>
      <c r="T1661" s="248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49" t="s">
        <v>160</v>
      </c>
      <c r="AU1661" s="249" t="s">
        <v>83</v>
      </c>
      <c r="AV1661" s="13" t="s">
        <v>83</v>
      </c>
      <c r="AW1661" s="13" t="s">
        <v>30</v>
      </c>
      <c r="AX1661" s="13" t="s">
        <v>73</v>
      </c>
      <c r="AY1661" s="249" t="s">
        <v>151</v>
      </c>
    </row>
    <row r="1662" s="15" customFormat="1">
      <c r="A1662" s="15"/>
      <c r="B1662" s="261"/>
      <c r="C1662" s="262"/>
      <c r="D1662" s="234" t="s">
        <v>160</v>
      </c>
      <c r="E1662" s="263" t="s">
        <v>1</v>
      </c>
      <c r="F1662" s="264" t="s">
        <v>2126</v>
      </c>
      <c r="G1662" s="262"/>
      <c r="H1662" s="263" t="s">
        <v>1</v>
      </c>
      <c r="I1662" s="265"/>
      <c r="J1662" s="262"/>
      <c r="K1662" s="262"/>
      <c r="L1662" s="266"/>
      <c r="M1662" s="267"/>
      <c r="N1662" s="268"/>
      <c r="O1662" s="268"/>
      <c r="P1662" s="268"/>
      <c r="Q1662" s="268"/>
      <c r="R1662" s="268"/>
      <c r="S1662" s="268"/>
      <c r="T1662" s="269"/>
      <c r="U1662" s="15"/>
      <c r="V1662" s="15"/>
      <c r="W1662" s="15"/>
      <c r="X1662" s="15"/>
      <c r="Y1662" s="15"/>
      <c r="Z1662" s="15"/>
      <c r="AA1662" s="15"/>
      <c r="AB1662" s="15"/>
      <c r="AC1662" s="15"/>
      <c r="AD1662" s="15"/>
      <c r="AE1662" s="15"/>
      <c r="AT1662" s="270" t="s">
        <v>160</v>
      </c>
      <c r="AU1662" s="270" t="s">
        <v>83</v>
      </c>
      <c r="AV1662" s="15" t="s">
        <v>81</v>
      </c>
      <c r="AW1662" s="15" t="s">
        <v>30</v>
      </c>
      <c r="AX1662" s="15" t="s">
        <v>73</v>
      </c>
      <c r="AY1662" s="270" t="s">
        <v>151</v>
      </c>
    </row>
    <row r="1663" s="13" customFormat="1">
      <c r="A1663" s="13"/>
      <c r="B1663" s="239"/>
      <c r="C1663" s="240"/>
      <c r="D1663" s="234" t="s">
        <v>160</v>
      </c>
      <c r="E1663" s="241" t="s">
        <v>1</v>
      </c>
      <c r="F1663" s="242" t="s">
        <v>2134</v>
      </c>
      <c r="G1663" s="240"/>
      <c r="H1663" s="243">
        <v>15.199999999999999</v>
      </c>
      <c r="I1663" s="244"/>
      <c r="J1663" s="240"/>
      <c r="K1663" s="240"/>
      <c r="L1663" s="245"/>
      <c r="M1663" s="246"/>
      <c r="N1663" s="247"/>
      <c r="O1663" s="247"/>
      <c r="P1663" s="247"/>
      <c r="Q1663" s="247"/>
      <c r="R1663" s="247"/>
      <c r="S1663" s="247"/>
      <c r="T1663" s="248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49" t="s">
        <v>160</v>
      </c>
      <c r="AU1663" s="249" t="s">
        <v>83</v>
      </c>
      <c r="AV1663" s="13" t="s">
        <v>83</v>
      </c>
      <c r="AW1663" s="13" t="s">
        <v>30</v>
      </c>
      <c r="AX1663" s="13" t="s">
        <v>73</v>
      </c>
      <c r="AY1663" s="249" t="s">
        <v>151</v>
      </c>
    </row>
    <row r="1664" s="14" customFormat="1">
      <c r="A1664" s="14"/>
      <c r="B1664" s="250"/>
      <c r="C1664" s="251"/>
      <c r="D1664" s="234" t="s">
        <v>160</v>
      </c>
      <c r="E1664" s="252" t="s">
        <v>1</v>
      </c>
      <c r="F1664" s="253" t="s">
        <v>162</v>
      </c>
      <c r="G1664" s="251"/>
      <c r="H1664" s="254">
        <v>29.099999999999998</v>
      </c>
      <c r="I1664" s="255"/>
      <c r="J1664" s="251"/>
      <c r="K1664" s="251"/>
      <c r="L1664" s="256"/>
      <c r="M1664" s="257"/>
      <c r="N1664" s="258"/>
      <c r="O1664" s="258"/>
      <c r="P1664" s="258"/>
      <c r="Q1664" s="258"/>
      <c r="R1664" s="258"/>
      <c r="S1664" s="258"/>
      <c r="T1664" s="259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60" t="s">
        <v>160</v>
      </c>
      <c r="AU1664" s="260" t="s">
        <v>83</v>
      </c>
      <c r="AV1664" s="14" t="s">
        <v>157</v>
      </c>
      <c r="AW1664" s="14" t="s">
        <v>30</v>
      </c>
      <c r="AX1664" s="14" t="s">
        <v>81</v>
      </c>
      <c r="AY1664" s="260" t="s">
        <v>151</v>
      </c>
    </row>
    <row r="1665" s="2" customFormat="1" ht="24.15" customHeight="1">
      <c r="A1665" s="38"/>
      <c r="B1665" s="39"/>
      <c r="C1665" s="220" t="s">
        <v>2135</v>
      </c>
      <c r="D1665" s="220" t="s">
        <v>153</v>
      </c>
      <c r="E1665" s="221" t="s">
        <v>2136</v>
      </c>
      <c r="F1665" s="222" t="s">
        <v>2137</v>
      </c>
      <c r="G1665" s="223" t="s">
        <v>184</v>
      </c>
      <c r="H1665" s="224">
        <v>20.420000000000002</v>
      </c>
      <c r="I1665" s="225"/>
      <c r="J1665" s="226">
        <f>ROUND(I1665*H1665,2)</f>
        <v>0</v>
      </c>
      <c r="K1665" s="227"/>
      <c r="L1665" s="44"/>
      <c r="M1665" s="228" t="s">
        <v>1</v>
      </c>
      <c r="N1665" s="229" t="s">
        <v>40</v>
      </c>
      <c r="O1665" s="92"/>
      <c r="P1665" s="230">
        <f>O1665*H1665</f>
        <v>0</v>
      </c>
      <c r="Q1665" s="230">
        <v>0.0058100000000000001</v>
      </c>
      <c r="R1665" s="230">
        <f>Q1665*H1665</f>
        <v>0.11864020000000002</v>
      </c>
      <c r="S1665" s="230">
        <v>0</v>
      </c>
      <c r="T1665" s="231">
        <f>S1665*H1665</f>
        <v>0</v>
      </c>
      <c r="U1665" s="38"/>
      <c r="V1665" s="38"/>
      <c r="W1665" s="38"/>
      <c r="X1665" s="38"/>
      <c r="Y1665" s="38"/>
      <c r="Z1665" s="38"/>
      <c r="AA1665" s="38"/>
      <c r="AB1665" s="38"/>
      <c r="AC1665" s="38"/>
      <c r="AD1665" s="38"/>
      <c r="AE1665" s="38"/>
      <c r="AR1665" s="232" t="s">
        <v>250</v>
      </c>
      <c r="AT1665" s="232" t="s">
        <v>153</v>
      </c>
      <c r="AU1665" s="232" t="s">
        <v>83</v>
      </c>
      <c r="AY1665" s="17" t="s">
        <v>151</v>
      </c>
      <c r="BE1665" s="233">
        <f>IF(N1665="základní",J1665,0)</f>
        <v>0</v>
      </c>
      <c r="BF1665" s="233">
        <f>IF(N1665="snížená",J1665,0)</f>
        <v>0</v>
      </c>
      <c r="BG1665" s="233">
        <f>IF(N1665="zákl. přenesená",J1665,0)</f>
        <v>0</v>
      </c>
      <c r="BH1665" s="233">
        <f>IF(N1665="sníž. přenesená",J1665,0)</f>
        <v>0</v>
      </c>
      <c r="BI1665" s="233">
        <f>IF(N1665="nulová",J1665,0)</f>
        <v>0</v>
      </c>
      <c r="BJ1665" s="17" t="s">
        <v>157</v>
      </c>
      <c r="BK1665" s="233">
        <f>ROUND(I1665*H1665,2)</f>
        <v>0</v>
      </c>
      <c r="BL1665" s="17" t="s">
        <v>250</v>
      </c>
      <c r="BM1665" s="232" t="s">
        <v>2138</v>
      </c>
    </row>
    <row r="1666" s="2" customFormat="1">
      <c r="A1666" s="38"/>
      <c r="B1666" s="39"/>
      <c r="C1666" s="40"/>
      <c r="D1666" s="234" t="s">
        <v>159</v>
      </c>
      <c r="E1666" s="40"/>
      <c r="F1666" s="235" t="s">
        <v>2137</v>
      </c>
      <c r="G1666" s="40"/>
      <c r="H1666" s="40"/>
      <c r="I1666" s="236"/>
      <c r="J1666" s="40"/>
      <c r="K1666" s="40"/>
      <c r="L1666" s="44"/>
      <c r="M1666" s="237"/>
      <c r="N1666" s="238"/>
      <c r="O1666" s="92"/>
      <c r="P1666" s="92"/>
      <c r="Q1666" s="92"/>
      <c r="R1666" s="92"/>
      <c r="S1666" s="92"/>
      <c r="T1666" s="93"/>
      <c r="U1666" s="38"/>
      <c r="V1666" s="38"/>
      <c r="W1666" s="38"/>
      <c r="X1666" s="38"/>
      <c r="Y1666" s="38"/>
      <c r="Z1666" s="38"/>
      <c r="AA1666" s="38"/>
      <c r="AB1666" s="38"/>
      <c r="AC1666" s="38"/>
      <c r="AD1666" s="38"/>
      <c r="AE1666" s="38"/>
      <c r="AT1666" s="17" t="s">
        <v>159</v>
      </c>
      <c r="AU1666" s="17" t="s">
        <v>83</v>
      </c>
    </row>
    <row r="1667" s="13" customFormat="1">
      <c r="A1667" s="13"/>
      <c r="B1667" s="239"/>
      <c r="C1667" s="240"/>
      <c r="D1667" s="234" t="s">
        <v>160</v>
      </c>
      <c r="E1667" s="241" t="s">
        <v>1</v>
      </c>
      <c r="F1667" s="242" t="s">
        <v>2139</v>
      </c>
      <c r="G1667" s="240"/>
      <c r="H1667" s="243">
        <v>20.420000000000002</v>
      </c>
      <c r="I1667" s="244"/>
      <c r="J1667" s="240"/>
      <c r="K1667" s="240"/>
      <c r="L1667" s="245"/>
      <c r="M1667" s="246"/>
      <c r="N1667" s="247"/>
      <c r="O1667" s="247"/>
      <c r="P1667" s="247"/>
      <c r="Q1667" s="247"/>
      <c r="R1667" s="247"/>
      <c r="S1667" s="247"/>
      <c r="T1667" s="248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49" t="s">
        <v>160</v>
      </c>
      <c r="AU1667" s="249" t="s">
        <v>83</v>
      </c>
      <c r="AV1667" s="13" t="s">
        <v>83</v>
      </c>
      <c r="AW1667" s="13" t="s">
        <v>30</v>
      </c>
      <c r="AX1667" s="13" t="s">
        <v>73</v>
      </c>
      <c r="AY1667" s="249" t="s">
        <v>151</v>
      </c>
    </row>
    <row r="1668" s="14" customFormat="1">
      <c r="A1668" s="14"/>
      <c r="B1668" s="250"/>
      <c r="C1668" s="251"/>
      <c r="D1668" s="234" t="s">
        <v>160</v>
      </c>
      <c r="E1668" s="252" t="s">
        <v>1</v>
      </c>
      <c r="F1668" s="253" t="s">
        <v>162</v>
      </c>
      <c r="G1668" s="251"/>
      <c r="H1668" s="254">
        <v>20.420000000000002</v>
      </c>
      <c r="I1668" s="255"/>
      <c r="J1668" s="251"/>
      <c r="K1668" s="251"/>
      <c r="L1668" s="256"/>
      <c r="M1668" s="257"/>
      <c r="N1668" s="258"/>
      <c r="O1668" s="258"/>
      <c r="P1668" s="258"/>
      <c r="Q1668" s="258"/>
      <c r="R1668" s="258"/>
      <c r="S1668" s="258"/>
      <c r="T1668" s="259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60" t="s">
        <v>160</v>
      </c>
      <c r="AU1668" s="260" t="s">
        <v>83</v>
      </c>
      <c r="AV1668" s="14" t="s">
        <v>157</v>
      </c>
      <c r="AW1668" s="14" t="s">
        <v>30</v>
      </c>
      <c r="AX1668" s="14" t="s">
        <v>81</v>
      </c>
      <c r="AY1668" s="260" t="s">
        <v>151</v>
      </c>
    </row>
    <row r="1669" s="2" customFormat="1" ht="24.15" customHeight="1">
      <c r="A1669" s="38"/>
      <c r="B1669" s="39"/>
      <c r="C1669" s="220" t="s">
        <v>2140</v>
      </c>
      <c r="D1669" s="220" t="s">
        <v>153</v>
      </c>
      <c r="E1669" s="221" t="s">
        <v>2141</v>
      </c>
      <c r="F1669" s="222" t="s">
        <v>2142</v>
      </c>
      <c r="G1669" s="223" t="s">
        <v>184</v>
      </c>
      <c r="H1669" s="224">
        <v>46.799999999999997</v>
      </c>
      <c r="I1669" s="225"/>
      <c r="J1669" s="226">
        <f>ROUND(I1669*H1669,2)</f>
        <v>0</v>
      </c>
      <c r="K1669" s="227"/>
      <c r="L1669" s="44"/>
      <c r="M1669" s="228" t="s">
        <v>1</v>
      </c>
      <c r="N1669" s="229" t="s">
        <v>40</v>
      </c>
      <c r="O1669" s="92"/>
      <c r="P1669" s="230">
        <f>O1669*H1669</f>
        <v>0</v>
      </c>
      <c r="Q1669" s="230">
        <v>0.0028700000000000002</v>
      </c>
      <c r="R1669" s="230">
        <f>Q1669*H1669</f>
        <v>0.13431599999999999</v>
      </c>
      <c r="S1669" s="230">
        <v>0</v>
      </c>
      <c r="T1669" s="231">
        <f>S1669*H1669</f>
        <v>0</v>
      </c>
      <c r="U1669" s="38"/>
      <c r="V1669" s="38"/>
      <c r="W1669" s="38"/>
      <c r="X1669" s="38"/>
      <c r="Y1669" s="38"/>
      <c r="Z1669" s="38"/>
      <c r="AA1669" s="38"/>
      <c r="AB1669" s="38"/>
      <c r="AC1669" s="38"/>
      <c r="AD1669" s="38"/>
      <c r="AE1669" s="38"/>
      <c r="AR1669" s="232" t="s">
        <v>250</v>
      </c>
      <c r="AT1669" s="232" t="s">
        <v>153</v>
      </c>
      <c r="AU1669" s="232" t="s">
        <v>83</v>
      </c>
      <c r="AY1669" s="17" t="s">
        <v>151</v>
      </c>
      <c r="BE1669" s="233">
        <f>IF(N1669="základní",J1669,0)</f>
        <v>0</v>
      </c>
      <c r="BF1669" s="233">
        <f>IF(N1669="snížená",J1669,0)</f>
        <v>0</v>
      </c>
      <c r="BG1669" s="233">
        <f>IF(N1669="zákl. přenesená",J1669,0)</f>
        <v>0</v>
      </c>
      <c r="BH1669" s="233">
        <f>IF(N1669="sníž. přenesená",J1669,0)</f>
        <v>0</v>
      </c>
      <c r="BI1669" s="233">
        <f>IF(N1669="nulová",J1669,0)</f>
        <v>0</v>
      </c>
      <c r="BJ1669" s="17" t="s">
        <v>157</v>
      </c>
      <c r="BK1669" s="233">
        <f>ROUND(I1669*H1669,2)</f>
        <v>0</v>
      </c>
      <c r="BL1669" s="17" t="s">
        <v>250</v>
      </c>
      <c r="BM1669" s="232" t="s">
        <v>2143</v>
      </c>
    </row>
    <row r="1670" s="2" customFormat="1">
      <c r="A1670" s="38"/>
      <c r="B1670" s="39"/>
      <c r="C1670" s="40"/>
      <c r="D1670" s="234" t="s">
        <v>159</v>
      </c>
      <c r="E1670" s="40"/>
      <c r="F1670" s="235" t="s">
        <v>2142</v>
      </c>
      <c r="G1670" s="40"/>
      <c r="H1670" s="40"/>
      <c r="I1670" s="236"/>
      <c r="J1670" s="40"/>
      <c r="K1670" s="40"/>
      <c r="L1670" s="44"/>
      <c r="M1670" s="237"/>
      <c r="N1670" s="238"/>
      <c r="O1670" s="92"/>
      <c r="P1670" s="92"/>
      <c r="Q1670" s="92"/>
      <c r="R1670" s="92"/>
      <c r="S1670" s="92"/>
      <c r="T1670" s="93"/>
      <c r="U1670" s="38"/>
      <c r="V1670" s="38"/>
      <c r="W1670" s="38"/>
      <c r="X1670" s="38"/>
      <c r="Y1670" s="38"/>
      <c r="Z1670" s="38"/>
      <c r="AA1670" s="38"/>
      <c r="AB1670" s="38"/>
      <c r="AC1670" s="38"/>
      <c r="AD1670" s="38"/>
      <c r="AE1670" s="38"/>
      <c r="AT1670" s="17" t="s">
        <v>159</v>
      </c>
      <c r="AU1670" s="17" t="s">
        <v>83</v>
      </c>
    </row>
    <row r="1671" s="13" customFormat="1">
      <c r="A1671" s="13"/>
      <c r="B1671" s="239"/>
      <c r="C1671" s="240"/>
      <c r="D1671" s="234" t="s">
        <v>160</v>
      </c>
      <c r="E1671" s="241" t="s">
        <v>1</v>
      </c>
      <c r="F1671" s="242" t="s">
        <v>2144</v>
      </c>
      <c r="G1671" s="240"/>
      <c r="H1671" s="243">
        <v>46.799999999999997</v>
      </c>
      <c r="I1671" s="244"/>
      <c r="J1671" s="240"/>
      <c r="K1671" s="240"/>
      <c r="L1671" s="245"/>
      <c r="M1671" s="246"/>
      <c r="N1671" s="247"/>
      <c r="O1671" s="247"/>
      <c r="P1671" s="247"/>
      <c r="Q1671" s="247"/>
      <c r="R1671" s="247"/>
      <c r="S1671" s="247"/>
      <c r="T1671" s="248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49" t="s">
        <v>160</v>
      </c>
      <c r="AU1671" s="249" t="s">
        <v>83</v>
      </c>
      <c r="AV1671" s="13" t="s">
        <v>83</v>
      </c>
      <c r="AW1671" s="13" t="s">
        <v>30</v>
      </c>
      <c r="AX1671" s="13" t="s">
        <v>73</v>
      </c>
      <c r="AY1671" s="249" t="s">
        <v>151</v>
      </c>
    </row>
    <row r="1672" s="14" customFormat="1">
      <c r="A1672" s="14"/>
      <c r="B1672" s="250"/>
      <c r="C1672" s="251"/>
      <c r="D1672" s="234" t="s">
        <v>160</v>
      </c>
      <c r="E1672" s="252" t="s">
        <v>1</v>
      </c>
      <c r="F1672" s="253" t="s">
        <v>162</v>
      </c>
      <c r="G1672" s="251"/>
      <c r="H1672" s="254">
        <v>46.799999999999997</v>
      </c>
      <c r="I1672" s="255"/>
      <c r="J1672" s="251"/>
      <c r="K1672" s="251"/>
      <c r="L1672" s="256"/>
      <c r="M1672" s="257"/>
      <c r="N1672" s="258"/>
      <c r="O1672" s="258"/>
      <c r="P1672" s="258"/>
      <c r="Q1672" s="258"/>
      <c r="R1672" s="258"/>
      <c r="S1672" s="258"/>
      <c r="T1672" s="259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60" t="s">
        <v>160</v>
      </c>
      <c r="AU1672" s="260" t="s">
        <v>83</v>
      </c>
      <c r="AV1672" s="14" t="s">
        <v>157</v>
      </c>
      <c r="AW1672" s="14" t="s">
        <v>30</v>
      </c>
      <c r="AX1672" s="14" t="s">
        <v>81</v>
      </c>
      <c r="AY1672" s="260" t="s">
        <v>151</v>
      </c>
    </row>
    <row r="1673" s="2" customFormat="1" ht="24.15" customHeight="1">
      <c r="A1673" s="38"/>
      <c r="B1673" s="39"/>
      <c r="C1673" s="220" t="s">
        <v>2145</v>
      </c>
      <c r="D1673" s="220" t="s">
        <v>153</v>
      </c>
      <c r="E1673" s="221" t="s">
        <v>2146</v>
      </c>
      <c r="F1673" s="222" t="s">
        <v>2147</v>
      </c>
      <c r="G1673" s="223" t="s">
        <v>184</v>
      </c>
      <c r="H1673" s="224">
        <v>25.34</v>
      </c>
      <c r="I1673" s="225"/>
      <c r="J1673" s="226">
        <f>ROUND(I1673*H1673,2)</f>
        <v>0</v>
      </c>
      <c r="K1673" s="227"/>
      <c r="L1673" s="44"/>
      <c r="M1673" s="228" t="s">
        <v>1</v>
      </c>
      <c r="N1673" s="229" t="s">
        <v>40</v>
      </c>
      <c r="O1673" s="92"/>
      <c r="P1673" s="230">
        <f>O1673*H1673</f>
        <v>0</v>
      </c>
      <c r="Q1673" s="230">
        <v>0.0015900000000000001</v>
      </c>
      <c r="R1673" s="230">
        <f>Q1673*H1673</f>
        <v>0.040290600000000003</v>
      </c>
      <c r="S1673" s="230">
        <v>0</v>
      </c>
      <c r="T1673" s="231">
        <f>S1673*H1673</f>
        <v>0</v>
      </c>
      <c r="U1673" s="38"/>
      <c r="V1673" s="38"/>
      <c r="W1673" s="38"/>
      <c r="X1673" s="38"/>
      <c r="Y1673" s="38"/>
      <c r="Z1673" s="38"/>
      <c r="AA1673" s="38"/>
      <c r="AB1673" s="38"/>
      <c r="AC1673" s="38"/>
      <c r="AD1673" s="38"/>
      <c r="AE1673" s="38"/>
      <c r="AR1673" s="232" t="s">
        <v>250</v>
      </c>
      <c r="AT1673" s="232" t="s">
        <v>153</v>
      </c>
      <c r="AU1673" s="232" t="s">
        <v>83</v>
      </c>
      <c r="AY1673" s="17" t="s">
        <v>151</v>
      </c>
      <c r="BE1673" s="233">
        <f>IF(N1673="základní",J1673,0)</f>
        <v>0</v>
      </c>
      <c r="BF1673" s="233">
        <f>IF(N1673="snížená",J1673,0)</f>
        <v>0</v>
      </c>
      <c r="BG1673" s="233">
        <f>IF(N1673="zákl. přenesená",J1673,0)</f>
        <v>0</v>
      </c>
      <c r="BH1673" s="233">
        <f>IF(N1673="sníž. přenesená",J1673,0)</f>
        <v>0</v>
      </c>
      <c r="BI1673" s="233">
        <f>IF(N1673="nulová",J1673,0)</f>
        <v>0</v>
      </c>
      <c r="BJ1673" s="17" t="s">
        <v>157</v>
      </c>
      <c r="BK1673" s="233">
        <f>ROUND(I1673*H1673,2)</f>
        <v>0</v>
      </c>
      <c r="BL1673" s="17" t="s">
        <v>250</v>
      </c>
      <c r="BM1673" s="232" t="s">
        <v>2148</v>
      </c>
    </row>
    <row r="1674" s="2" customFormat="1">
      <c r="A1674" s="38"/>
      <c r="B1674" s="39"/>
      <c r="C1674" s="40"/>
      <c r="D1674" s="234" t="s">
        <v>159</v>
      </c>
      <c r="E1674" s="40"/>
      <c r="F1674" s="235" t="s">
        <v>2147</v>
      </c>
      <c r="G1674" s="40"/>
      <c r="H1674" s="40"/>
      <c r="I1674" s="236"/>
      <c r="J1674" s="40"/>
      <c r="K1674" s="40"/>
      <c r="L1674" s="44"/>
      <c r="M1674" s="237"/>
      <c r="N1674" s="238"/>
      <c r="O1674" s="92"/>
      <c r="P1674" s="92"/>
      <c r="Q1674" s="92"/>
      <c r="R1674" s="92"/>
      <c r="S1674" s="92"/>
      <c r="T1674" s="93"/>
      <c r="U1674" s="38"/>
      <c r="V1674" s="38"/>
      <c r="W1674" s="38"/>
      <c r="X1674" s="38"/>
      <c r="Y1674" s="38"/>
      <c r="Z1674" s="38"/>
      <c r="AA1674" s="38"/>
      <c r="AB1674" s="38"/>
      <c r="AC1674" s="38"/>
      <c r="AD1674" s="38"/>
      <c r="AE1674" s="38"/>
      <c r="AT1674" s="17" t="s">
        <v>159</v>
      </c>
      <c r="AU1674" s="17" t="s">
        <v>83</v>
      </c>
    </row>
    <row r="1675" s="2" customFormat="1" ht="24.15" customHeight="1">
      <c r="A1675" s="38"/>
      <c r="B1675" s="39"/>
      <c r="C1675" s="220" t="s">
        <v>2149</v>
      </c>
      <c r="D1675" s="220" t="s">
        <v>153</v>
      </c>
      <c r="E1675" s="221" t="s">
        <v>2150</v>
      </c>
      <c r="F1675" s="222" t="s">
        <v>2151</v>
      </c>
      <c r="G1675" s="223" t="s">
        <v>184</v>
      </c>
      <c r="H1675" s="224">
        <v>9.0600000000000005</v>
      </c>
      <c r="I1675" s="225"/>
      <c r="J1675" s="226">
        <f>ROUND(I1675*H1675,2)</f>
        <v>0</v>
      </c>
      <c r="K1675" s="227"/>
      <c r="L1675" s="44"/>
      <c r="M1675" s="228" t="s">
        <v>1</v>
      </c>
      <c r="N1675" s="229" t="s">
        <v>40</v>
      </c>
      <c r="O1675" s="92"/>
      <c r="P1675" s="230">
        <f>O1675*H1675</f>
        <v>0</v>
      </c>
      <c r="Q1675" s="230">
        <v>0.0016299999999999999</v>
      </c>
      <c r="R1675" s="230">
        <f>Q1675*H1675</f>
        <v>0.014767800000000001</v>
      </c>
      <c r="S1675" s="230">
        <v>0</v>
      </c>
      <c r="T1675" s="231">
        <f>S1675*H1675</f>
        <v>0</v>
      </c>
      <c r="U1675" s="38"/>
      <c r="V1675" s="38"/>
      <c r="W1675" s="38"/>
      <c r="X1675" s="38"/>
      <c r="Y1675" s="38"/>
      <c r="Z1675" s="38"/>
      <c r="AA1675" s="38"/>
      <c r="AB1675" s="38"/>
      <c r="AC1675" s="38"/>
      <c r="AD1675" s="38"/>
      <c r="AE1675" s="38"/>
      <c r="AR1675" s="232" t="s">
        <v>250</v>
      </c>
      <c r="AT1675" s="232" t="s">
        <v>153</v>
      </c>
      <c r="AU1675" s="232" t="s">
        <v>83</v>
      </c>
      <c r="AY1675" s="17" t="s">
        <v>151</v>
      </c>
      <c r="BE1675" s="233">
        <f>IF(N1675="základní",J1675,0)</f>
        <v>0</v>
      </c>
      <c r="BF1675" s="233">
        <f>IF(N1675="snížená",J1675,0)</f>
        <v>0</v>
      </c>
      <c r="BG1675" s="233">
        <f>IF(N1675="zákl. přenesená",J1675,0)</f>
        <v>0</v>
      </c>
      <c r="BH1675" s="233">
        <f>IF(N1675="sníž. přenesená",J1675,0)</f>
        <v>0</v>
      </c>
      <c r="BI1675" s="233">
        <f>IF(N1675="nulová",J1675,0)</f>
        <v>0</v>
      </c>
      <c r="BJ1675" s="17" t="s">
        <v>157</v>
      </c>
      <c r="BK1675" s="233">
        <f>ROUND(I1675*H1675,2)</f>
        <v>0</v>
      </c>
      <c r="BL1675" s="17" t="s">
        <v>250</v>
      </c>
      <c r="BM1675" s="232" t="s">
        <v>2152</v>
      </c>
    </row>
    <row r="1676" s="2" customFormat="1">
      <c r="A1676" s="38"/>
      <c r="B1676" s="39"/>
      <c r="C1676" s="40"/>
      <c r="D1676" s="234" t="s">
        <v>159</v>
      </c>
      <c r="E1676" s="40"/>
      <c r="F1676" s="235" t="s">
        <v>2151</v>
      </c>
      <c r="G1676" s="40"/>
      <c r="H1676" s="40"/>
      <c r="I1676" s="236"/>
      <c r="J1676" s="40"/>
      <c r="K1676" s="40"/>
      <c r="L1676" s="44"/>
      <c r="M1676" s="237"/>
      <c r="N1676" s="238"/>
      <c r="O1676" s="92"/>
      <c r="P1676" s="92"/>
      <c r="Q1676" s="92"/>
      <c r="R1676" s="92"/>
      <c r="S1676" s="92"/>
      <c r="T1676" s="93"/>
      <c r="U1676" s="38"/>
      <c r="V1676" s="38"/>
      <c r="W1676" s="38"/>
      <c r="X1676" s="38"/>
      <c r="Y1676" s="38"/>
      <c r="Z1676" s="38"/>
      <c r="AA1676" s="38"/>
      <c r="AB1676" s="38"/>
      <c r="AC1676" s="38"/>
      <c r="AD1676" s="38"/>
      <c r="AE1676" s="38"/>
      <c r="AT1676" s="17" t="s">
        <v>159</v>
      </c>
      <c r="AU1676" s="17" t="s">
        <v>83</v>
      </c>
    </row>
    <row r="1677" s="13" customFormat="1">
      <c r="A1677" s="13"/>
      <c r="B1677" s="239"/>
      <c r="C1677" s="240"/>
      <c r="D1677" s="234" t="s">
        <v>160</v>
      </c>
      <c r="E1677" s="241" t="s">
        <v>1</v>
      </c>
      <c r="F1677" s="242" t="s">
        <v>2153</v>
      </c>
      <c r="G1677" s="240"/>
      <c r="H1677" s="243">
        <v>9.0600000000000005</v>
      </c>
      <c r="I1677" s="244"/>
      <c r="J1677" s="240"/>
      <c r="K1677" s="240"/>
      <c r="L1677" s="245"/>
      <c r="M1677" s="246"/>
      <c r="N1677" s="247"/>
      <c r="O1677" s="247"/>
      <c r="P1677" s="247"/>
      <c r="Q1677" s="247"/>
      <c r="R1677" s="247"/>
      <c r="S1677" s="247"/>
      <c r="T1677" s="24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49" t="s">
        <v>160</v>
      </c>
      <c r="AU1677" s="249" t="s">
        <v>83</v>
      </c>
      <c r="AV1677" s="13" t="s">
        <v>83</v>
      </c>
      <c r="AW1677" s="13" t="s">
        <v>30</v>
      </c>
      <c r="AX1677" s="13" t="s">
        <v>73</v>
      </c>
      <c r="AY1677" s="249" t="s">
        <v>151</v>
      </c>
    </row>
    <row r="1678" s="14" customFormat="1">
      <c r="A1678" s="14"/>
      <c r="B1678" s="250"/>
      <c r="C1678" s="251"/>
      <c r="D1678" s="234" t="s">
        <v>160</v>
      </c>
      <c r="E1678" s="252" t="s">
        <v>1</v>
      </c>
      <c r="F1678" s="253" t="s">
        <v>162</v>
      </c>
      <c r="G1678" s="251"/>
      <c r="H1678" s="254">
        <v>9.0600000000000005</v>
      </c>
      <c r="I1678" s="255"/>
      <c r="J1678" s="251"/>
      <c r="K1678" s="251"/>
      <c r="L1678" s="256"/>
      <c r="M1678" s="257"/>
      <c r="N1678" s="258"/>
      <c r="O1678" s="258"/>
      <c r="P1678" s="258"/>
      <c r="Q1678" s="258"/>
      <c r="R1678" s="258"/>
      <c r="S1678" s="258"/>
      <c r="T1678" s="25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60" t="s">
        <v>160</v>
      </c>
      <c r="AU1678" s="260" t="s">
        <v>83</v>
      </c>
      <c r="AV1678" s="14" t="s">
        <v>157</v>
      </c>
      <c r="AW1678" s="14" t="s">
        <v>30</v>
      </c>
      <c r="AX1678" s="14" t="s">
        <v>81</v>
      </c>
      <c r="AY1678" s="260" t="s">
        <v>151</v>
      </c>
    </row>
    <row r="1679" s="2" customFormat="1" ht="33" customHeight="1">
      <c r="A1679" s="38"/>
      <c r="B1679" s="39"/>
      <c r="C1679" s="220" t="s">
        <v>2154</v>
      </c>
      <c r="D1679" s="220" t="s">
        <v>153</v>
      </c>
      <c r="E1679" s="221" t="s">
        <v>2155</v>
      </c>
      <c r="F1679" s="222" t="s">
        <v>2156</v>
      </c>
      <c r="G1679" s="223" t="s">
        <v>156</v>
      </c>
      <c r="H1679" s="224">
        <v>0.25</v>
      </c>
      <c r="I1679" s="225"/>
      <c r="J1679" s="226">
        <f>ROUND(I1679*H1679,2)</f>
        <v>0</v>
      </c>
      <c r="K1679" s="227"/>
      <c r="L1679" s="44"/>
      <c r="M1679" s="228" t="s">
        <v>1</v>
      </c>
      <c r="N1679" s="229" t="s">
        <v>40</v>
      </c>
      <c r="O1679" s="92"/>
      <c r="P1679" s="230">
        <f>O1679*H1679</f>
        <v>0</v>
      </c>
      <c r="Q1679" s="230">
        <v>0.010789999999999999</v>
      </c>
      <c r="R1679" s="230">
        <f>Q1679*H1679</f>
        <v>0.0026974999999999998</v>
      </c>
      <c r="S1679" s="230">
        <v>0</v>
      </c>
      <c r="T1679" s="231">
        <f>S1679*H1679</f>
        <v>0</v>
      </c>
      <c r="U1679" s="38"/>
      <c r="V1679" s="38"/>
      <c r="W1679" s="38"/>
      <c r="X1679" s="38"/>
      <c r="Y1679" s="38"/>
      <c r="Z1679" s="38"/>
      <c r="AA1679" s="38"/>
      <c r="AB1679" s="38"/>
      <c r="AC1679" s="38"/>
      <c r="AD1679" s="38"/>
      <c r="AE1679" s="38"/>
      <c r="AR1679" s="232" t="s">
        <v>250</v>
      </c>
      <c r="AT1679" s="232" t="s">
        <v>153</v>
      </c>
      <c r="AU1679" s="232" t="s">
        <v>83</v>
      </c>
      <c r="AY1679" s="17" t="s">
        <v>151</v>
      </c>
      <c r="BE1679" s="233">
        <f>IF(N1679="základní",J1679,0)</f>
        <v>0</v>
      </c>
      <c r="BF1679" s="233">
        <f>IF(N1679="snížená",J1679,0)</f>
        <v>0</v>
      </c>
      <c r="BG1679" s="233">
        <f>IF(N1679="zákl. přenesená",J1679,0)</f>
        <v>0</v>
      </c>
      <c r="BH1679" s="233">
        <f>IF(N1679="sníž. přenesená",J1679,0)</f>
        <v>0</v>
      </c>
      <c r="BI1679" s="233">
        <f>IF(N1679="nulová",J1679,0)</f>
        <v>0</v>
      </c>
      <c r="BJ1679" s="17" t="s">
        <v>157</v>
      </c>
      <c r="BK1679" s="233">
        <f>ROUND(I1679*H1679,2)</f>
        <v>0</v>
      </c>
      <c r="BL1679" s="17" t="s">
        <v>250</v>
      </c>
      <c r="BM1679" s="232" t="s">
        <v>2157</v>
      </c>
    </row>
    <row r="1680" s="2" customFormat="1">
      <c r="A1680" s="38"/>
      <c r="B1680" s="39"/>
      <c r="C1680" s="40"/>
      <c r="D1680" s="234" t="s">
        <v>159</v>
      </c>
      <c r="E1680" s="40"/>
      <c r="F1680" s="235" t="s">
        <v>2156</v>
      </c>
      <c r="G1680" s="40"/>
      <c r="H1680" s="40"/>
      <c r="I1680" s="236"/>
      <c r="J1680" s="40"/>
      <c r="K1680" s="40"/>
      <c r="L1680" s="44"/>
      <c r="M1680" s="237"/>
      <c r="N1680" s="238"/>
      <c r="O1680" s="92"/>
      <c r="P1680" s="92"/>
      <c r="Q1680" s="92"/>
      <c r="R1680" s="92"/>
      <c r="S1680" s="92"/>
      <c r="T1680" s="93"/>
      <c r="U1680" s="38"/>
      <c r="V1680" s="38"/>
      <c r="W1680" s="38"/>
      <c r="X1680" s="38"/>
      <c r="Y1680" s="38"/>
      <c r="Z1680" s="38"/>
      <c r="AA1680" s="38"/>
      <c r="AB1680" s="38"/>
      <c r="AC1680" s="38"/>
      <c r="AD1680" s="38"/>
      <c r="AE1680" s="38"/>
      <c r="AT1680" s="17" t="s">
        <v>159</v>
      </c>
      <c r="AU1680" s="17" t="s">
        <v>83</v>
      </c>
    </row>
    <row r="1681" s="13" customFormat="1">
      <c r="A1681" s="13"/>
      <c r="B1681" s="239"/>
      <c r="C1681" s="240"/>
      <c r="D1681" s="234" t="s">
        <v>160</v>
      </c>
      <c r="E1681" s="241" t="s">
        <v>1</v>
      </c>
      <c r="F1681" s="242" t="s">
        <v>2158</v>
      </c>
      <c r="G1681" s="240"/>
      <c r="H1681" s="243">
        <v>0.25</v>
      </c>
      <c r="I1681" s="244"/>
      <c r="J1681" s="240"/>
      <c r="K1681" s="240"/>
      <c r="L1681" s="245"/>
      <c r="M1681" s="246"/>
      <c r="N1681" s="247"/>
      <c r="O1681" s="247"/>
      <c r="P1681" s="247"/>
      <c r="Q1681" s="247"/>
      <c r="R1681" s="247"/>
      <c r="S1681" s="247"/>
      <c r="T1681" s="24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49" t="s">
        <v>160</v>
      </c>
      <c r="AU1681" s="249" t="s">
        <v>83</v>
      </c>
      <c r="AV1681" s="13" t="s">
        <v>83</v>
      </c>
      <c r="AW1681" s="13" t="s">
        <v>30</v>
      </c>
      <c r="AX1681" s="13" t="s">
        <v>73</v>
      </c>
      <c r="AY1681" s="249" t="s">
        <v>151</v>
      </c>
    </row>
    <row r="1682" s="14" customFormat="1">
      <c r="A1682" s="14"/>
      <c r="B1682" s="250"/>
      <c r="C1682" s="251"/>
      <c r="D1682" s="234" t="s">
        <v>160</v>
      </c>
      <c r="E1682" s="252" t="s">
        <v>1</v>
      </c>
      <c r="F1682" s="253" t="s">
        <v>162</v>
      </c>
      <c r="G1682" s="251"/>
      <c r="H1682" s="254">
        <v>0.25</v>
      </c>
      <c r="I1682" s="255"/>
      <c r="J1682" s="251"/>
      <c r="K1682" s="251"/>
      <c r="L1682" s="256"/>
      <c r="M1682" s="257"/>
      <c r="N1682" s="258"/>
      <c r="O1682" s="258"/>
      <c r="P1682" s="258"/>
      <c r="Q1682" s="258"/>
      <c r="R1682" s="258"/>
      <c r="S1682" s="258"/>
      <c r="T1682" s="25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60" t="s">
        <v>160</v>
      </c>
      <c r="AU1682" s="260" t="s">
        <v>83</v>
      </c>
      <c r="AV1682" s="14" t="s">
        <v>157</v>
      </c>
      <c r="AW1682" s="14" t="s">
        <v>30</v>
      </c>
      <c r="AX1682" s="14" t="s">
        <v>81</v>
      </c>
      <c r="AY1682" s="260" t="s">
        <v>151</v>
      </c>
    </row>
    <row r="1683" s="2" customFormat="1" ht="24.15" customHeight="1">
      <c r="A1683" s="38"/>
      <c r="B1683" s="39"/>
      <c r="C1683" s="220" t="s">
        <v>2159</v>
      </c>
      <c r="D1683" s="220" t="s">
        <v>153</v>
      </c>
      <c r="E1683" s="221" t="s">
        <v>2160</v>
      </c>
      <c r="F1683" s="222" t="s">
        <v>2161</v>
      </c>
      <c r="G1683" s="223" t="s">
        <v>348</v>
      </c>
      <c r="H1683" s="224">
        <v>1</v>
      </c>
      <c r="I1683" s="225"/>
      <c r="J1683" s="226">
        <f>ROUND(I1683*H1683,2)</f>
        <v>0</v>
      </c>
      <c r="K1683" s="227"/>
      <c r="L1683" s="44"/>
      <c r="M1683" s="228" t="s">
        <v>1</v>
      </c>
      <c r="N1683" s="229" t="s">
        <v>40</v>
      </c>
      <c r="O1683" s="92"/>
      <c r="P1683" s="230">
        <f>O1683*H1683</f>
        <v>0</v>
      </c>
      <c r="Q1683" s="230">
        <v>0.0090799999999999995</v>
      </c>
      <c r="R1683" s="230">
        <f>Q1683*H1683</f>
        <v>0.0090799999999999995</v>
      </c>
      <c r="S1683" s="230">
        <v>0</v>
      </c>
      <c r="T1683" s="231">
        <f>S1683*H1683</f>
        <v>0</v>
      </c>
      <c r="U1683" s="38"/>
      <c r="V1683" s="38"/>
      <c r="W1683" s="38"/>
      <c r="X1683" s="38"/>
      <c r="Y1683" s="38"/>
      <c r="Z1683" s="38"/>
      <c r="AA1683" s="38"/>
      <c r="AB1683" s="38"/>
      <c r="AC1683" s="38"/>
      <c r="AD1683" s="38"/>
      <c r="AE1683" s="38"/>
      <c r="AR1683" s="232" t="s">
        <v>250</v>
      </c>
      <c r="AT1683" s="232" t="s">
        <v>153</v>
      </c>
      <c r="AU1683" s="232" t="s">
        <v>83</v>
      </c>
      <c r="AY1683" s="17" t="s">
        <v>151</v>
      </c>
      <c r="BE1683" s="233">
        <f>IF(N1683="základní",J1683,0)</f>
        <v>0</v>
      </c>
      <c r="BF1683" s="233">
        <f>IF(N1683="snížená",J1683,0)</f>
        <v>0</v>
      </c>
      <c r="BG1683" s="233">
        <f>IF(N1683="zákl. přenesená",J1683,0)</f>
        <v>0</v>
      </c>
      <c r="BH1683" s="233">
        <f>IF(N1683="sníž. přenesená",J1683,0)</f>
        <v>0</v>
      </c>
      <c r="BI1683" s="233">
        <f>IF(N1683="nulová",J1683,0)</f>
        <v>0</v>
      </c>
      <c r="BJ1683" s="17" t="s">
        <v>157</v>
      </c>
      <c r="BK1683" s="233">
        <f>ROUND(I1683*H1683,2)</f>
        <v>0</v>
      </c>
      <c r="BL1683" s="17" t="s">
        <v>250</v>
      </c>
      <c r="BM1683" s="232" t="s">
        <v>2162</v>
      </c>
    </row>
    <row r="1684" s="2" customFormat="1">
      <c r="A1684" s="38"/>
      <c r="B1684" s="39"/>
      <c r="C1684" s="40"/>
      <c r="D1684" s="234" t="s">
        <v>159</v>
      </c>
      <c r="E1684" s="40"/>
      <c r="F1684" s="235" t="s">
        <v>2161</v>
      </c>
      <c r="G1684" s="40"/>
      <c r="H1684" s="40"/>
      <c r="I1684" s="236"/>
      <c r="J1684" s="40"/>
      <c r="K1684" s="40"/>
      <c r="L1684" s="44"/>
      <c r="M1684" s="237"/>
      <c r="N1684" s="238"/>
      <c r="O1684" s="92"/>
      <c r="P1684" s="92"/>
      <c r="Q1684" s="92"/>
      <c r="R1684" s="92"/>
      <c r="S1684" s="92"/>
      <c r="T1684" s="93"/>
      <c r="U1684" s="38"/>
      <c r="V1684" s="38"/>
      <c r="W1684" s="38"/>
      <c r="X1684" s="38"/>
      <c r="Y1684" s="38"/>
      <c r="Z1684" s="38"/>
      <c r="AA1684" s="38"/>
      <c r="AB1684" s="38"/>
      <c r="AC1684" s="38"/>
      <c r="AD1684" s="38"/>
      <c r="AE1684" s="38"/>
      <c r="AT1684" s="17" t="s">
        <v>159</v>
      </c>
      <c r="AU1684" s="17" t="s">
        <v>83</v>
      </c>
    </row>
    <row r="1685" s="2" customFormat="1" ht="24.15" customHeight="1">
      <c r="A1685" s="38"/>
      <c r="B1685" s="39"/>
      <c r="C1685" s="220" t="s">
        <v>2163</v>
      </c>
      <c r="D1685" s="220" t="s">
        <v>153</v>
      </c>
      <c r="E1685" s="221" t="s">
        <v>2164</v>
      </c>
      <c r="F1685" s="222" t="s">
        <v>2165</v>
      </c>
      <c r="G1685" s="223" t="s">
        <v>184</v>
      </c>
      <c r="H1685" s="224">
        <v>25.34</v>
      </c>
      <c r="I1685" s="225"/>
      <c r="J1685" s="226">
        <f>ROUND(I1685*H1685,2)</f>
        <v>0</v>
      </c>
      <c r="K1685" s="227"/>
      <c r="L1685" s="44"/>
      <c r="M1685" s="228" t="s">
        <v>1</v>
      </c>
      <c r="N1685" s="229" t="s">
        <v>40</v>
      </c>
      <c r="O1685" s="92"/>
      <c r="P1685" s="230">
        <f>O1685*H1685</f>
        <v>0</v>
      </c>
      <c r="Q1685" s="230">
        <v>0.0016900000000000001</v>
      </c>
      <c r="R1685" s="230">
        <f>Q1685*H1685</f>
        <v>0.042824600000000004</v>
      </c>
      <c r="S1685" s="230">
        <v>0</v>
      </c>
      <c r="T1685" s="231">
        <f>S1685*H1685</f>
        <v>0</v>
      </c>
      <c r="U1685" s="38"/>
      <c r="V1685" s="38"/>
      <c r="W1685" s="38"/>
      <c r="X1685" s="38"/>
      <c r="Y1685" s="38"/>
      <c r="Z1685" s="38"/>
      <c r="AA1685" s="38"/>
      <c r="AB1685" s="38"/>
      <c r="AC1685" s="38"/>
      <c r="AD1685" s="38"/>
      <c r="AE1685" s="38"/>
      <c r="AR1685" s="232" t="s">
        <v>250</v>
      </c>
      <c r="AT1685" s="232" t="s">
        <v>153</v>
      </c>
      <c r="AU1685" s="232" t="s">
        <v>83</v>
      </c>
      <c r="AY1685" s="17" t="s">
        <v>151</v>
      </c>
      <c r="BE1685" s="233">
        <f>IF(N1685="základní",J1685,0)</f>
        <v>0</v>
      </c>
      <c r="BF1685" s="233">
        <f>IF(N1685="snížená",J1685,0)</f>
        <v>0</v>
      </c>
      <c r="BG1685" s="233">
        <f>IF(N1685="zákl. přenesená",J1685,0)</f>
        <v>0</v>
      </c>
      <c r="BH1685" s="233">
        <f>IF(N1685="sníž. přenesená",J1685,0)</f>
        <v>0</v>
      </c>
      <c r="BI1685" s="233">
        <f>IF(N1685="nulová",J1685,0)</f>
        <v>0</v>
      </c>
      <c r="BJ1685" s="17" t="s">
        <v>157</v>
      </c>
      <c r="BK1685" s="233">
        <f>ROUND(I1685*H1685,2)</f>
        <v>0</v>
      </c>
      <c r="BL1685" s="17" t="s">
        <v>250</v>
      </c>
      <c r="BM1685" s="232" t="s">
        <v>2166</v>
      </c>
    </row>
    <row r="1686" s="2" customFormat="1">
      <c r="A1686" s="38"/>
      <c r="B1686" s="39"/>
      <c r="C1686" s="40"/>
      <c r="D1686" s="234" t="s">
        <v>159</v>
      </c>
      <c r="E1686" s="40"/>
      <c r="F1686" s="235" t="s">
        <v>2165</v>
      </c>
      <c r="G1686" s="40"/>
      <c r="H1686" s="40"/>
      <c r="I1686" s="236"/>
      <c r="J1686" s="40"/>
      <c r="K1686" s="40"/>
      <c r="L1686" s="44"/>
      <c r="M1686" s="237"/>
      <c r="N1686" s="238"/>
      <c r="O1686" s="92"/>
      <c r="P1686" s="92"/>
      <c r="Q1686" s="92"/>
      <c r="R1686" s="92"/>
      <c r="S1686" s="92"/>
      <c r="T1686" s="93"/>
      <c r="U1686" s="38"/>
      <c r="V1686" s="38"/>
      <c r="W1686" s="38"/>
      <c r="X1686" s="38"/>
      <c r="Y1686" s="38"/>
      <c r="Z1686" s="38"/>
      <c r="AA1686" s="38"/>
      <c r="AB1686" s="38"/>
      <c r="AC1686" s="38"/>
      <c r="AD1686" s="38"/>
      <c r="AE1686" s="38"/>
      <c r="AT1686" s="17" t="s">
        <v>159</v>
      </c>
      <c r="AU1686" s="17" t="s">
        <v>83</v>
      </c>
    </row>
    <row r="1687" s="13" customFormat="1">
      <c r="A1687" s="13"/>
      <c r="B1687" s="239"/>
      <c r="C1687" s="240"/>
      <c r="D1687" s="234" t="s">
        <v>160</v>
      </c>
      <c r="E1687" s="241" t="s">
        <v>1</v>
      </c>
      <c r="F1687" s="242" t="s">
        <v>2167</v>
      </c>
      <c r="G1687" s="240"/>
      <c r="H1687" s="243">
        <v>25.34</v>
      </c>
      <c r="I1687" s="244"/>
      <c r="J1687" s="240"/>
      <c r="K1687" s="240"/>
      <c r="L1687" s="245"/>
      <c r="M1687" s="246"/>
      <c r="N1687" s="247"/>
      <c r="O1687" s="247"/>
      <c r="P1687" s="247"/>
      <c r="Q1687" s="247"/>
      <c r="R1687" s="247"/>
      <c r="S1687" s="247"/>
      <c r="T1687" s="24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49" t="s">
        <v>160</v>
      </c>
      <c r="AU1687" s="249" t="s">
        <v>83</v>
      </c>
      <c r="AV1687" s="13" t="s">
        <v>83</v>
      </c>
      <c r="AW1687" s="13" t="s">
        <v>30</v>
      </c>
      <c r="AX1687" s="13" t="s">
        <v>73</v>
      </c>
      <c r="AY1687" s="249" t="s">
        <v>151</v>
      </c>
    </row>
    <row r="1688" s="14" customFormat="1">
      <c r="A1688" s="14"/>
      <c r="B1688" s="250"/>
      <c r="C1688" s="251"/>
      <c r="D1688" s="234" t="s">
        <v>160</v>
      </c>
      <c r="E1688" s="252" t="s">
        <v>1</v>
      </c>
      <c r="F1688" s="253" t="s">
        <v>162</v>
      </c>
      <c r="G1688" s="251"/>
      <c r="H1688" s="254">
        <v>25.34</v>
      </c>
      <c r="I1688" s="255"/>
      <c r="J1688" s="251"/>
      <c r="K1688" s="251"/>
      <c r="L1688" s="256"/>
      <c r="M1688" s="257"/>
      <c r="N1688" s="258"/>
      <c r="O1688" s="258"/>
      <c r="P1688" s="258"/>
      <c r="Q1688" s="258"/>
      <c r="R1688" s="258"/>
      <c r="S1688" s="258"/>
      <c r="T1688" s="259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60" t="s">
        <v>160</v>
      </c>
      <c r="AU1688" s="260" t="s">
        <v>83</v>
      </c>
      <c r="AV1688" s="14" t="s">
        <v>157</v>
      </c>
      <c r="AW1688" s="14" t="s">
        <v>30</v>
      </c>
      <c r="AX1688" s="14" t="s">
        <v>81</v>
      </c>
      <c r="AY1688" s="260" t="s">
        <v>151</v>
      </c>
    </row>
    <row r="1689" s="2" customFormat="1" ht="24.15" customHeight="1">
      <c r="A1689" s="38"/>
      <c r="B1689" s="39"/>
      <c r="C1689" s="220" t="s">
        <v>2168</v>
      </c>
      <c r="D1689" s="220" t="s">
        <v>153</v>
      </c>
      <c r="E1689" s="221" t="s">
        <v>2169</v>
      </c>
      <c r="F1689" s="222" t="s">
        <v>2170</v>
      </c>
      <c r="G1689" s="223" t="s">
        <v>348</v>
      </c>
      <c r="H1689" s="224">
        <v>4</v>
      </c>
      <c r="I1689" s="225"/>
      <c r="J1689" s="226">
        <f>ROUND(I1689*H1689,2)</f>
        <v>0</v>
      </c>
      <c r="K1689" s="227"/>
      <c r="L1689" s="44"/>
      <c r="M1689" s="228" t="s">
        <v>1</v>
      </c>
      <c r="N1689" s="229" t="s">
        <v>40</v>
      </c>
      <c r="O1689" s="92"/>
      <c r="P1689" s="230">
        <f>O1689*H1689</f>
        <v>0</v>
      </c>
      <c r="Q1689" s="230">
        <v>0.00025000000000000001</v>
      </c>
      <c r="R1689" s="230">
        <f>Q1689*H1689</f>
        <v>0.001</v>
      </c>
      <c r="S1689" s="230">
        <v>0</v>
      </c>
      <c r="T1689" s="231">
        <f>S1689*H1689</f>
        <v>0</v>
      </c>
      <c r="U1689" s="38"/>
      <c r="V1689" s="38"/>
      <c r="W1689" s="38"/>
      <c r="X1689" s="38"/>
      <c r="Y1689" s="38"/>
      <c r="Z1689" s="38"/>
      <c r="AA1689" s="38"/>
      <c r="AB1689" s="38"/>
      <c r="AC1689" s="38"/>
      <c r="AD1689" s="38"/>
      <c r="AE1689" s="38"/>
      <c r="AR1689" s="232" t="s">
        <v>250</v>
      </c>
      <c r="AT1689" s="232" t="s">
        <v>153</v>
      </c>
      <c r="AU1689" s="232" t="s">
        <v>83</v>
      </c>
      <c r="AY1689" s="17" t="s">
        <v>151</v>
      </c>
      <c r="BE1689" s="233">
        <f>IF(N1689="základní",J1689,0)</f>
        <v>0</v>
      </c>
      <c r="BF1689" s="233">
        <f>IF(N1689="snížená",J1689,0)</f>
        <v>0</v>
      </c>
      <c r="BG1689" s="233">
        <f>IF(N1689="zákl. přenesená",J1689,0)</f>
        <v>0</v>
      </c>
      <c r="BH1689" s="233">
        <f>IF(N1689="sníž. přenesená",J1689,0)</f>
        <v>0</v>
      </c>
      <c r="BI1689" s="233">
        <f>IF(N1689="nulová",J1689,0)</f>
        <v>0</v>
      </c>
      <c r="BJ1689" s="17" t="s">
        <v>157</v>
      </c>
      <c r="BK1689" s="233">
        <f>ROUND(I1689*H1689,2)</f>
        <v>0</v>
      </c>
      <c r="BL1689" s="17" t="s">
        <v>250</v>
      </c>
      <c r="BM1689" s="232" t="s">
        <v>2171</v>
      </c>
    </row>
    <row r="1690" s="2" customFormat="1">
      <c r="A1690" s="38"/>
      <c r="B1690" s="39"/>
      <c r="C1690" s="40"/>
      <c r="D1690" s="234" t="s">
        <v>159</v>
      </c>
      <c r="E1690" s="40"/>
      <c r="F1690" s="235" t="s">
        <v>2170</v>
      </c>
      <c r="G1690" s="40"/>
      <c r="H1690" s="40"/>
      <c r="I1690" s="236"/>
      <c r="J1690" s="40"/>
      <c r="K1690" s="40"/>
      <c r="L1690" s="44"/>
      <c r="M1690" s="237"/>
      <c r="N1690" s="238"/>
      <c r="O1690" s="92"/>
      <c r="P1690" s="92"/>
      <c r="Q1690" s="92"/>
      <c r="R1690" s="92"/>
      <c r="S1690" s="92"/>
      <c r="T1690" s="93"/>
      <c r="U1690" s="38"/>
      <c r="V1690" s="38"/>
      <c r="W1690" s="38"/>
      <c r="X1690" s="38"/>
      <c r="Y1690" s="38"/>
      <c r="Z1690" s="38"/>
      <c r="AA1690" s="38"/>
      <c r="AB1690" s="38"/>
      <c r="AC1690" s="38"/>
      <c r="AD1690" s="38"/>
      <c r="AE1690" s="38"/>
      <c r="AT1690" s="17" t="s">
        <v>159</v>
      </c>
      <c r="AU1690" s="17" t="s">
        <v>83</v>
      </c>
    </row>
    <row r="1691" s="2" customFormat="1" ht="24.15" customHeight="1">
      <c r="A1691" s="38"/>
      <c r="B1691" s="39"/>
      <c r="C1691" s="220" t="s">
        <v>2172</v>
      </c>
      <c r="D1691" s="220" t="s">
        <v>153</v>
      </c>
      <c r="E1691" s="221" t="s">
        <v>2173</v>
      </c>
      <c r="F1691" s="222" t="s">
        <v>2174</v>
      </c>
      <c r="G1691" s="223" t="s">
        <v>348</v>
      </c>
      <c r="H1691" s="224">
        <v>4</v>
      </c>
      <c r="I1691" s="225"/>
      <c r="J1691" s="226">
        <f>ROUND(I1691*H1691,2)</f>
        <v>0</v>
      </c>
      <c r="K1691" s="227"/>
      <c r="L1691" s="44"/>
      <c r="M1691" s="228" t="s">
        <v>1</v>
      </c>
      <c r="N1691" s="229" t="s">
        <v>40</v>
      </c>
      <c r="O1691" s="92"/>
      <c r="P1691" s="230">
        <f>O1691*H1691</f>
        <v>0</v>
      </c>
      <c r="Q1691" s="230">
        <v>0.00036000000000000002</v>
      </c>
      <c r="R1691" s="230">
        <f>Q1691*H1691</f>
        <v>0.0014400000000000001</v>
      </c>
      <c r="S1691" s="230">
        <v>0</v>
      </c>
      <c r="T1691" s="231">
        <f>S1691*H1691</f>
        <v>0</v>
      </c>
      <c r="U1691" s="38"/>
      <c r="V1691" s="38"/>
      <c r="W1691" s="38"/>
      <c r="X1691" s="38"/>
      <c r="Y1691" s="38"/>
      <c r="Z1691" s="38"/>
      <c r="AA1691" s="38"/>
      <c r="AB1691" s="38"/>
      <c r="AC1691" s="38"/>
      <c r="AD1691" s="38"/>
      <c r="AE1691" s="38"/>
      <c r="AR1691" s="232" t="s">
        <v>250</v>
      </c>
      <c r="AT1691" s="232" t="s">
        <v>153</v>
      </c>
      <c r="AU1691" s="232" t="s">
        <v>83</v>
      </c>
      <c r="AY1691" s="17" t="s">
        <v>151</v>
      </c>
      <c r="BE1691" s="233">
        <f>IF(N1691="základní",J1691,0)</f>
        <v>0</v>
      </c>
      <c r="BF1691" s="233">
        <f>IF(N1691="snížená",J1691,0)</f>
        <v>0</v>
      </c>
      <c r="BG1691" s="233">
        <f>IF(N1691="zákl. přenesená",J1691,0)</f>
        <v>0</v>
      </c>
      <c r="BH1691" s="233">
        <f>IF(N1691="sníž. přenesená",J1691,0)</f>
        <v>0</v>
      </c>
      <c r="BI1691" s="233">
        <f>IF(N1691="nulová",J1691,0)</f>
        <v>0</v>
      </c>
      <c r="BJ1691" s="17" t="s">
        <v>157</v>
      </c>
      <c r="BK1691" s="233">
        <f>ROUND(I1691*H1691,2)</f>
        <v>0</v>
      </c>
      <c r="BL1691" s="17" t="s">
        <v>250</v>
      </c>
      <c r="BM1691" s="232" t="s">
        <v>2175</v>
      </c>
    </row>
    <row r="1692" s="2" customFormat="1">
      <c r="A1692" s="38"/>
      <c r="B1692" s="39"/>
      <c r="C1692" s="40"/>
      <c r="D1692" s="234" t="s">
        <v>159</v>
      </c>
      <c r="E1692" s="40"/>
      <c r="F1692" s="235" t="s">
        <v>2174</v>
      </c>
      <c r="G1692" s="40"/>
      <c r="H1692" s="40"/>
      <c r="I1692" s="236"/>
      <c r="J1692" s="40"/>
      <c r="K1692" s="40"/>
      <c r="L1692" s="44"/>
      <c r="M1692" s="237"/>
      <c r="N1692" s="238"/>
      <c r="O1692" s="92"/>
      <c r="P1692" s="92"/>
      <c r="Q1692" s="92"/>
      <c r="R1692" s="92"/>
      <c r="S1692" s="92"/>
      <c r="T1692" s="93"/>
      <c r="U1692" s="38"/>
      <c r="V1692" s="38"/>
      <c r="W1692" s="38"/>
      <c r="X1692" s="38"/>
      <c r="Y1692" s="38"/>
      <c r="Z1692" s="38"/>
      <c r="AA1692" s="38"/>
      <c r="AB1692" s="38"/>
      <c r="AC1692" s="38"/>
      <c r="AD1692" s="38"/>
      <c r="AE1692" s="38"/>
      <c r="AT1692" s="17" t="s">
        <v>159</v>
      </c>
      <c r="AU1692" s="17" t="s">
        <v>83</v>
      </c>
    </row>
    <row r="1693" s="2" customFormat="1" ht="24.15" customHeight="1">
      <c r="A1693" s="38"/>
      <c r="B1693" s="39"/>
      <c r="C1693" s="220" t="s">
        <v>2176</v>
      </c>
      <c r="D1693" s="220" t="s">
        <v>153</v>
      </c>
      <c r="E1693" s="221" t="s">
        <v>2177</v>
      </c>
      <c r="F1693" s="222" t="s">
        <v>2178</v>
      </c>
      <c r="G1693" s="223" t="s">
        <v>184</v>
      </c>
      <c r="H1693" s="224">
        <v>15.6</v>
      </c>
      <c r="I1693" s="225"/>
      <c r="J1693" s="226">
        <f>ROUND(I1693*H1693,2)</f>
        <v>0</v>
      </c>
      <c r="K1693" s="227"/>
      <c r="L1693" s="44"/>
      <c r="M1693" s="228" t="s">
        <v>1</v>
      </c>
      <c r="N1693" s="229" t="s">
        <v>40</v>
      </c>
      <c r="O1693" s="92"/>
      <c r="P1693" s="230">
        <f>O1693*H1693</f>
        <v>0</v>
      </c>
      <c r="Q1693" s="230">
        <v>0.0021700000000000001</v>
      </c>
      <c r="R1693" s="230">
        <f>Q1693*H1693</f>
        <v>0.033852</v>
      </c>
      <c r="S1693" s="230">
        <v>0</v>
      </c>
      <c r="T1693" s="231">
        <f>S1693*H1693</f>
        <v>0</v>
      </c>
      <c r="U1693" s="38"/>
      <c r="V1693" s="38"/>
      <c r="W1693" s="38"/>
      <c r="X1693" s="38"/>
      <c r="Y1693" s="38"/>
      <c r="Z1693" s="38"/>
      <c r="AA1693" s="38"/>
      <c r="AB1693" s="38"/>
      <c r="AC1693" s="38"/>
      <c r="AD1693" s="38"/>
      <c r="AE1693" s="38"/>
      <c r="AR1693" s="232" t="s">
        <v>250</v>
      </c>
      <c r="AT1693" s="232" t="s">
        <v>153</v>
      </c>
      <c r="AU1693" s="232" t="s">
        <v>83</v>
      </c>
      <c r="AY1693" s="17" t="s">
        <v>151</v>
      </c>
      <c r="BE1693" s="233">
        <f>IF(N1693="základní",J1693,0)</f>
        <v>0</v>
      </c>
      <c r="BF1693" s="233">
        <f>IF(N1693="snížená",J1693,0)</f>
        <v>0</v>
      </c>
      <c r="BG1693" s="233">
        <f>IF(N1693="zákl. přenesená",J1693,0)</f>
        <v>0</v>
      </c>
      <c r="BH1693" s="233">
        <f>IF(N1693="sníž. přenesená",J1693,0)</f>
        <v>0</v>
      </c>
      <c r="BI1693" s="233">
        <f>IF(N1693="nulová",J1693,0)</f>
        <v>0</v>
      </c>
      <c r="BJ1693" s="17" t="s">
        <v>157</v>
      </c>
      <c r="BK1693" s="233">
        <f>ROUND(I1693*H1693,2)</f>
        <v>0</v>
      </c>
      <c r="BL1693" s="17" t="s">
        <v>250</v>
      </c>
      <c r="BM1693" s="232" t="s">
        <v>2179</v>
      </c>
    </row>
    <row r="1694" s="2" customFormat="1">
      <c r="A1694" s="38"/>
      <c r="B1694" s="39"/>
      <c r="C1694" s="40"/>
      <c r="D1694" s="234" t="s">
        <v>159</v>
      </c>
      <c r="E1694" s="40"/>
      <c r="F1694" s="235" t="s">
        <v>2178</v>
      </c>
      <c r="G1694" s="40"/>
      <c r="H1694" s="40"/>
      <c r="I1694" s="236"/>
      <c r="J1694" s="40"/>
      <c r="K1694" s="40"/>
      <c r="L1694" s="44"/>
      <c r="M1694" s="237"/>
      <c r="N1694" s="238"/>
      <c r="O1694" s="92"/>
      <c r="P1694" s="92"/>
      <c r="Q1694" s="92"/>
      <c r="R1694" s="92"/>
      <c r="S1694" s="92"/>
      <c r="T1694" s="93"/>
      <c r="U1694" s="38"/>
      <c r="V1694" s="38"/>
      <c r="W1694" s="38"/>
      <c r="X1694" s="38"/>
      <c r="Y1694" s="38"/>
      <c r="Z1694" s="38"/>
      <c r="AA1694" s="38"/>
      <c r="AB1694" s="38"/>
      <c r="AC1694" s="38"/>
      <c r="AD1694" s="38"/>
      <c r="AE1694" s="38"/>
      <c r="AT1694" s="17" t="s">
        <v>159</v>
      </c>
      <c r="AU1694" s="17" t="s">
        <v>83</v>
      </c>
    </row>
    <row r="1695" s="13" customFormat="1">
      <c r="A1695" s="13"/>
      <c r="B1695" s="239"/>
      <c r="C1695" s="240"/>
      <c r="D1695" s="234" t="s">
        <v>160</v>
      </c>
      <c r="E1695" s="241" t="s">
        <v>1</v>
      </c>
      <c r="F1695" s="242" t="s">
        <v>2180</v>
      </c>
      <c r="G1695" s="240"/>
      <c r="H1695" s="243">
        <v>15.6</v>
      </c>
      <c r="I1695" s="244"/>
      <c r="J1695" s="240"/>
      <c r="K1695" s="240"/>
      <c r="L1695" s="245"/>
      <c r="M1695" s="246"/>
      <c r="N1695" s="247"/>
      <c r="O1695" s="247"/>
      <c r="P1695" s="247"/>
      <c r="Q1695" s="247"/>
      <c r="R1695" s="247"/>
      <c r="S1695" s="247"/>
      <c r="T1695" s="24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49" t="s">
        <v>160</v>
      </c>
      <c r="AU1695" s="249" t="s">
        <v>83</v>
      </c>
      <c r="AV1695" s="13" t="s">
        <v>83</v>
      </c>
      <c r="AW1695" s="13" t="s">
        <v>30</v>
      </c>
      <c r="AX1695" s="13" t="s">
        <v>73</v>
      </c>
      <c r="AY1695" s="249" t="s">
        <v>151</v>
      </c>
    </row>
    <row r="1696" s="14" customFormat="1">
      <c r="A1696" s="14"/>
      <c r="B1696" s="250"/>
      <c r="C1696" s="251"/>
      <c r="D1696" s="234" t="s">
        <v>160</v>
      </c>
      <c r="E1696" s="252" t="s">
        <v>1</v>
      </c>
      <c r="F1696" s="253" t="s">
        <v>162</v>
      </c>
      <c r="G1696" s="251"/>
      <c r="H1696" s="254">
        <v>15.6</v>
      </c>
      <c r="I1696" s="255"/>
      <c r="J1696" s="251"/>
      <c r="K1696" s="251"/>
      <c r="L1696" s="256"/>
      <c r="M1696" s="257"/>
      <c r="N1696" s="258"/>
      <c r="O1696" s="258"/>
      <c r="P1696" s="258"/>
      <c r="Q1696" s="258"/>
      <c r="R1696" s="258"/>
      <c r="S1696" s="258"/>
      <c r="T1696" s="25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60" t="s">
        <v>160</v>
      </c>
      <c r="AU1696" s="260" t="s">
        <v>83</v>
      </c>
      <c r="AV1696" s="14" t="s">
        <v>157</v>
      </c>
      <c r="AW1696" s="14" t="s">
        <v>30</v>
      </c>
      <c r="AX1696" s="14" t="s">
        <v>81</v>
      </c>
      <c r="AY1696" s="260" t="s">
        <v>151</v>
      </c>
    </row>
    <row r="1697" s="2" customFormat="1" ht="24.15" customHeight="1">
      <c r="A1697" s="38"/>
      <c r="B1697" s="39"/>
      <c r="C1697" s="220" t="s">
        <v>2181</v>
      </c>
      <c r="D1697" s="220" t="s">
        <v>153</v>
      </c>
      <c r="E1697" s="221" t="s">
        <v>2182</v>
      </c>
      <c r="F1697" s="222" t="s">
        <v>2183</v>
      </c>
      <c r="G1697" s="223" t="s">
        <v>267</v>
      </c>
      <c r="H1697" s="224">
        <v>0.39900000000000002</v>
      </c>
      <c r="I1697" s="225"/>
      <c r="J1697" s="226">
        <f>ROUND(I1697*H1697,2)</f>
        <v>0</v>
      </c>
      <c r="K1697" s="227"/>
      <c r="L1697" s="44"/>
      <c r="M1697" s="228" t="s">
        <v>1</v>
      </c>
      <c r="N1697" s="229" t="s">
        <v>40</v>
      </c>
      <c r="O1697" s="92"/>
      <c r="P1697" s="230">
        <f>O1697*H1697</f>
        <v>0</v>
      </c>
      <c r="Q1697" s="230">
        <v>0</v>
      </c>
      <c r="R1697" s="230">
        <f>Q1697*H1697</f>
        <v>0</v>
      </c>
      <c r="S1697" s="230">
        <v>0</v>
      </c>
      <c r="T1697" s="231">
        <f>S1697*H1697</f>
        <v>0</v>
      </c>
      <c r="U1697" s="38"/>
      <c r="V1697" s="38"/>
      <c r="W1697" s="38"/>
      <c r="X1697" s="38"/>
      <c r="Y1697" s="38"/>
      <c r="Z1697" s="38"/>
      <c r="AA1697" s="38"/>
      <c r="AB1697" s="38"/>
      <c r="AC1697" s="38"/>
      <c r="AD1697" s="38"/>
      <c r="AE1697" s="38"/>
      <c r="AR1697" s="232" t="s">
        <v>250</v>
      </c>
      <c r="AT1697" s="232" t="s">
        <v>153</v>
      </c>
      <c r="AU1697" s="232" t="s">
        <v>83</v>
      </c>
      <c r="AY1697" s="17" t="s">
        <v>151</v>
      </c>
      <c r="BE1697" s="233">
        <f>IF(N1697="základní",J1697,0)</f>
        <v>0</v>
      </c>
      <c r="BF1697" s="233">
        <f>IF(N1697="snížená",J1697,0)</f>
        <v>0</v>
      </c>
      <c r="BG1697" s="233">
        <f>IF(N1697="zákl. přenesená",J1697,0)</f>
        <v>0</v>
      </c>
      <c r="BH1697" s="233">
        <f>IF(N1697="sníž. přenesená",J1697,0)</f>
        <v>0</v>
      </c>
      <c r="BI1697" s="233">
        <f>IF(N1697="nulová",J1697,0)</f>
        <v>0</v>
      </c>
      <c r="BJ1697" s="17" t="s">
        <v>157</v>
      </c>
      <c r="BK1697" s="233">
        <f>ROUND(I1697*H1697,2)</f>
        <v>0</v>
      </c>
      <c r="BL1697" s="17" t="s">
        <v>250</v>
      </c>
      <c r="BM1697" s="232" t="s">
        <v>2184</v>
      </c>
    </row>
    <row r="1698" s="2" customFormat="1">
      <c r="A1698" s="38"/>
      <c r="B1698" s="39"/>
      <c r="C1698" s="40"/>
      <c r="D1698" s="234" t="s">
        <v>159</v>
      </c>
      <c r="E1698" s="40"/>
      <c r="F1698" s="235" t="s">
        <v>2185</v>
      </c>
      <c r="G1698" s="40"/>
      <c r="H1698" s="40"/>
      <c r="I1698" s="236"/>
      <c r="J1698" s="40"/>
      <c r="K1698" s="40"/>
      <c r="L1698" s="44"/>
      <c r="M1698" s="237"/>
      <c r="N1698" s="238"/>
      <c r="O1698" s="92"/>
      <c r="P1698" s="92"/>
      <c r="Q1698" s="92"/>
      <c r="R1698" s="92"/>
      <c r="S1698" s="92"/>
      <c r="T1698" s="93"/>
      <c r="U1698" s="38"/>
      <c r="V1698" s="38"/>
      <c r="W1698" s="38"/>
      <c r="X1698" s="38"/>
      <c r="Y1698" s="38"/>
      <c r="Z1698" s="38"/>
      <c r="AA1698" s="38"/>
      <c r="AB1698" s="38"/>
      <c r="AC1698" s="38"/>
      <c r="AD1698" s="38"/>
      <c r="AE1698" s="38"/>
      <c r="AT1698" s="17" t="s">
        <v>159</v>
      </c>
      <c r="AU1698" s="17" t="s">
        <v>83</v>
      </c>
    </row>
    <row r="1699" s="12" customFormat="1" ht="22.8" customHeight="1">
      <c r="A1699" s="12"/>
      <c r="B1699" s="204"/>
      <c r="C1699" s="205"/>
      <c r="D1699" s="206" t="s">
        <v>72</v>
      </c>
      <c r="E1699" s="218" t="s">
        <v>2186</v>
      </c>
      <c r="F1699" s="218" t="s">
        <v>2187</v>
      </c>
      <c r="G1699" s="205"/>
      <c r="H1699" s="205"/>
      <c r="I1699" s="208"/>
      <c r="J1699" s="219">
        <f>BK1699</f>
        <v>0</v>
      </c>
      <c r="K1699" s="205"/>
      <c r="L1699" s="210"/>
      <c r="M1699" s="211"/>
      <c r="N1699" s="212"/>
      <c r="O1699" s="212"/>
      <c r="P1699" s="213">
        <f>SUM(P1700:P1773)</f>
        <v>0</v>
      </c>
      <c r="Q1699" s="212"/>
      <c r="R1699" s="213">
        <f>SUM(R1700:R1773)</f>
        <v>12.730625499999999</v>
      </c>
      <c r="S1699" s="212"/>
      <c r="T1699" s="214">
        <f>SUM(T1700:T1773)</f>
        <v>12.624742699999999</v>
      </c>
      <c r="U1699" s="12"/>
      <c r="V1699" s="12"/>
      <c r="W1699" s="12"/>
      <c r="X1699" s="12"/>
      <c r="Y1699" s="12"/>
      <c r="Z1699" s="12"/>
      <c r="AA1699" s="12"/>
      <c r="AB1699" s="12"/>
      <c r="AC1699" s="12"/>
      <c r="AD1699" s="12"/>
      <c r="AE1699" s="12"/>
      <c r="AR1699" s="215" t="s">
        <v>83</v>
      </c>
      <c r="AT1699" s="216" t="s">
        <v>72</v>
      </c>
      <c r="AU1699" s="216" t="s">
        <v>81</v>
      </c>
      <c r="AY1699" s="215" t="s">
        <v>151</v>
      </c>
      <c r="BK1699" s="217">
        <f>SUM(BK1700:BK1773)</f>
        <v>0</v>
      </c>
    </row>
    <row r="1700" s="2" customFormat="1" ht="24.15" customHeight="1">
      <c r="A1700" s="38"/>
      <c r="B1700" s="39"/>
      <c r="C1700" s="220" t="s">
        <v>2188</v>
      </c>
      <c r="D1700" s="220" t="s">
        <v>153</v>
      </c>
      <c r="E1700" s="221" t="s">
        <v>2189</v>
      </c>
      <c r="F1700" s="222" t="s">
        <v>2190</v>
      </c>
      <c r="G1700" s="223" t="s">
        <v>156</v>
      </c>
      <c r="H1700" s="224">
        <v>184.5</v>
      </c>
      <c r="I1700" s="225"/>
      <c r="J1700" s="226">
        <f>ROUND(I1700*H1700,2)</f>
        <v>0</v>
      </c>
      <c r="K1700" s="227"/>
      <c r="L1700" s="44"/>
      <c r="M1700" s="228" t="s">
        <v>1</v>
      </c>
      <c r="N1700" s="229" t="s">
        <v>40</v>
      </c>
      <c r="O1700" s="92"/>
      <c r="P1700" s="230">
        <f>O1700*H1700</f>
        <v>0</v>
      </c>
      <c r="Q1700" s="230">
        <v>0</v>
      </c>
      <c r="R1700" s="230">
        <f>Q1700*H1700</f>
        <v>0</v>
      </c>
      <c r="S1700" s="230">
        <v>0.066400000000000001</v>
      </c>
      <c r="T1700" s="231">
        <f>S1700*H1700</f>
        <v>12.2508</v>
      </c>
      <c r="U1700" s="38"/>
      <c r="V1700" s="38"/>
      <c r="W1700" s="38"/>
      <c r="X1700" s="38"/>
      <c r="Y1700" s="38"/>
      <c r="Z1700" s="38"/>
      <c r="AA1700" s="38"/>
      <c r="AB1700" s="38"/>
      <c r="AC1700" s="38"/>
      <c r="AD1700" s="38"/>
      <c r="AE1700" s="38"/>
      <c r="AR1700" s="232" t="s">
        <v>250</v>
      </c>
      <c r="AT1700" s="232" t="s">
        <v>153</v>
      </c>
      <c r="AU1700" s="232" t="s">
        <v>83</v>
      </c>
      <c r="AY1700" s="17" t="s">
        <v>151</v>
      </c>
      <c r="BE1700" s="233">
        <f>IF(N1700="základní",J1700,0)</f>
        <v>0</v>
      </c>
      <c r="BF1700" s="233">
        <f>IF(N1700="snížená",J1700,0)</f>
        <v>0</v>
      </c>
      <c r="BG1700" s="233">
        <f>IF(N1700="zákl. přenesená",J1700,0)</f>
        <v>0</v>
      </c>
      <c r="BH1700" s="233">
        <f>IF(N1700="sníž. přenesená",J1700,0)</f>
        <v>0</v>
      </c>
      <c r="BI1700" s="233">
        <f>IF(N1700="nulová",J1700,0)</f>
        <v>0</v>
      </c>
      <c r="BJ1700" s="17" t="s">
        <v>157</v>
      </c>
      <c r="BK1700" s="233">
        <f>ROUND(I1700*H1700,2)</f>
        <v>0</v>
      </c>
      <c r="BL1700" s="17" t="s">
        <v>250</v>
      </c>
      <c r="BM1700" s="232" t="s">
        <v>2191</v>
      </c>
    </row>
    <row r="1701" s="2" customFormat="1">
      <c r="A1701" s="38"/>
      <c r="B1701" s="39"/>
      <c r="C1701" s="40"/>
      <c r="D1701" s="234" t="s">
        <v>159</v>
      </c>
      <c r="E1701" s="40"/>
      <c r="F1701" s="235" t="s">
        <v>2190</v>
      </c>
      <c r="G1701" s="40"/>
      <c r="H1701" s="40"/>
      <c r="I1701" s="236"/>
      <c r="J1701" s="40"/>
      <c r="K1701" s="40"/>
      <c r="L1701" s="44"/>
      <c r="M1701" s="237"/>
      <c r="N1701" s="238"/>
      <c r="O1701" s="92"/>
      <c r="P1701" s="92"/>
      <c r="Q1701" s="92"/>
      <c r="R1701" s="92"/>
      <c r="S1701" s="92"/>
      <c r="T1701" s="93"/>
      <c r="U1701" s="38"/>
      <c r="V1701" s="38"/>
      <c r="W1701" s="38"/>
      <c r="X1701" s="38"/>
      <c r="Y1701" s="38"/>
      <c r="Z1701" s="38"/>
      <c r="AA1701" s="38"/>
      <c r="AB1701" s="38"/>
      <c r="AC1701" s="38"/>
      <c r="AD1701" s="38"/>
      <c r="AE1701" s="38"/>
      <c r="AT1701" s="17" t="s">
        <v>159</v>
      </c>
      <c r="AU1701" s="17" t="s">
        <v>83</v>
      </c>
    </row>
    <row r="1702" s="13" customFormat="1">
      <c r="A1702" s="13"/>
      <c r="B1702" s="239"/>
      <c r="C1702" s="240"/>
      <c r="D1702" s="234" t="s">
        <v>160</v>
      </c>
      <c r="E1702" s="241" t="s">
        <v>1</v>
      </c>
      <c r="F1702" s="242" t="s">
        <v>1990</v>
      </c>
      <c r="G1702" s="240"/>
      <c r="H1702" s="243">
        <v>184.5</v>
      </c>
      <c r="I1702" s="244"/>
      <c r="J1702" s="240"/>
      <c r="K1702" s="240"/>
      <c r="L1702" s="245"/>
      <c r="M1702" s="246"/>
      <c r="N1702" s="247"/>
      <c r="O1702" s="247"/>
      <c r="P1702" s="247"/>
      <c r="Q1702" s="247"/>
      <c r="R1702" s="247"/>
      <c r="S1702" s="247"/>
      <c r="T1702" s="248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49" t="s">
        <v>160</v>
      </c>
      <c r="AU1702" s="249" t="s">
        <v>83</v>
      </c>
      <c r="AV1702" s="13" t="s">
        <v>83</v>
      </c>
      <c r="AW1702" s="13" t="s">
        <v>30</v>
      </c>
      <c r="AX1702" s="13" t="s">
        <v>73</v>
      </c>
      <c r="AY1702" s="249" t="s">
        <v>151</v>
      </c>
    </row>
    <row r="1703" s="14" customFormat="1">
      <c r="A1703" s="14"/>
      <c r="B1703" s="250"/>
      <c r="C1703" s="251"/>
      <c r="D1703" s="234" t="s">
        <v>160</v>
      </c>
      <c r="E1703" s="252" t="s">
        <v>1</v>
      </c>
      <c r="F1703" s="253" t="s">
        <v>162</v>
      </c>
      <c r="G1703" s="251"/>
      <c r="H1703" s="254">
        <v>184.5</v>
      </c>
      <c r="I1703" s="255"/>
      <c r="J1703" s="251"/>
      <c r="K1703" s="251"/>
      <c r="L1703" s="256"/>
      <c r="M1703" s="257"/>
      <c r="N1703" s="258"/>
      <c r="O1703" s="258"/>
      <c r="P1703" s="258"/>
      <c r="Q1703" s="258"/>
      <c r="R1703" s="258"/>
      <c r="S1703" s="258"/>
      <c r="T1703" s="259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60" t="s">
        <v>160</v>
      </c>
      <c r="AU1703" s="260" t="s">
        <v>83</v>
      </c>
      <c r="AV1703" s="14" t="s">
        <v>157</v>
      </c>
      <c r="AW1703" s="14" t="s">
        <v>30</v>
      </c>
      <c r="AX1703" s="14" t="s">
        <v>81</v>
      </c>
      <c r="AY1703" s="260" t="s">
        <v>151</v>
      </c>
    </row>
    <row r="1704" s="2" customFormat="1" ht="24.15" customHeight="1">
      <c r="A1704" s="38"/>
      <c r="B1704" s="39"/>
      <c r="C1704" s="220" t="s">
        <v>2192</v>
      </c>
      <c r="D1704" s="220" t="s">
        <v>153</v>
      </c>
      <c r="E1704" s="221" t="s">
        <v>2193</v>
      </c>
      <c r="F1704" s="222" t="s">
        <v>2194</v>
      </c>
      <c r="G1704" s="223" t="s">
        <v>156</v>
      </c>
      <c r="H1704" s="224">
        <v>184.5</v>
      </c>
      <c r="I1704" s="225"/>
      <c r="J1704" s="226">
        <f>ROUND(I1704*H1704,2)</f>
        <v>0</v>
      </c>
      <c r="K1704" s="227"/>
      <c r="L1704" s="44"/>
      <c r="M1704" s="228" t="s">
        <v>1</v>
      </c>
      <c r="N1704" s="229" t="s">
        <v>40</v>
      </c>
      <c r="O1704" s="92"/>
      <c r="P1704" s="230">
        <f>O1704*H1704</f>
        <v>0</v>
      </c>
      <c r="Q1704" s="230">
        <v>0</v>
      </c>
      <c r="R1704" s="230">
        <f>Q1704*H1704</f>
        <v>0</v>
      </c>
      <c r="S1704" s="230">
        <v>0</v>
      </c>
      <c r="T1704" s="231">
        <f>S1704*H1704</f>
        <v>0</v>
      </c>
      <c r="U1704" s="38"/>
      <c r="V1704" s="38"/>
      <c r="W1704" s="38"/>
      <c r="X1704" s="38"/>
      <c r="Y1704" s="38"/>
      <c r="Z1704" s="38"/>
      <c r="AA1704" s="38"/>
      <c r="AB1704" s="38"/>
      <c r="AC1704" s="38"/>
      <c r="AD1704" s="38"/>
      <c r="AE1704" s="38"/>
      <c r="AR1704" s="232" t="s">
        <v>250</v>
      </c>
      <c r="AT1704" s="232" t="s">
        <v>153</v>
      </c>
      <c r="AU1704" s="232" t="s">
        <v>83</v>
      </c>
      <c r="AY1704" s="17" t="s">
        <v>151</v>
      </c>
      <c r="BE1704" s="233">
        <f>IF(N1704="základní",J1704,0)</f>
        <v>0</v>
      </c>
      <c r="BF1704" s="233">
        <f>IF(N1704="snížená",J1704,0)</f>
        <v>0</v>
      </c>
      <c r="BG1704" s="233">
        <f>IF(N1704="zákl. přenesená",J1704,0)</f>
        <v>0</v>
      </c>
      <c r="BH1704" s="233">
        <f>IF(N1704="sníž. přenesená",J1704,0)</f>
        <v>0</v>
      </c>
      <c r="BI1704" s="233">
        <f>IF(N1704="nulová",J1704,0)</f>
        <v>0</v>
      </c>
      <c r="BJ1704" s="17" t="s">
        <v>157</v>
      </c>
      <c r="BK1704" s="233">
        <f>ROUND(I1704*H1704,2)</f>
        <v>0</v>
      </c>
      <c r="BL1704" s="17" t="s">
        <v>250</v>
      </c>
      <c r="BM1704" s="232" t="s">
        <v>2195</v>
      </c>
    </row>
    <row r="1705" s="2" customFormat="1">
      <c r="A1705" s="38"/>
      <c r="B1705" s="39"/>
      <c r="C1705" s="40"/>
      <c r="D1705" s="234" t="s">
        <v>159</v>
      </c>
      <c r="E1705" s="40"/>
      <c r="F1705" s="235" t="s">
        <v>2194</v>
      </c>
      <c r="G1705" s="40"/>
      <c r="H1705" s="40"/>
      <c r="I1705" s="236"/>
      <c r="J1705" s="40"/>
      <c r="K1705" s="40"/>
      <c r="L1705" s="44"/>
      <c r="M1705" s="237"/>
      <c r="N1705" s="238"/>
      <c r="O1705" s="92"/>
      <c r="P1705" s="92"/>
      <c r="Q1705" s="92"/>
      <c r="R1705" s="92"/>
      <c r="S1705" s="92"/>
      <c r="T1705" s="93"/>
      <c r="U1705" s="38"/>
      <c r="V1705" s="38"/>
      <c r="W1705" s="38"/>
      <c r="X1705" s="38"/>
      <c r="Y1705" s="38"/>
      <c r="Z1705" s="38"/>
      <c r="AA1705" s="38"/>
      <c r="AB1705" s="38"/>
      <c r="AC1705" s="38"/>
      <c r="AD1705" s="38"/>
      <c r="AE1705" s="38"/>
      <c r="AT1705" s="17" t="s">
        <v>159</v>
      </c>
      <c r="AU1705" s="17" t="s">
        <v>83</v>
      </c>
    </row>
    <row r="1706" s="2" customFormat="1" ht="24.15" customHeight="1">
      <c r="A1706" s="38"/>
      <c r="B1706" s="39"/>
      <c r="C1706" s="220" t="s">
        <v>2196</v>
      </c>
      <c r="D1706" s="220" t="s">
        <v>153</v>
      </c>
      <c r="E1706" s="221" t="s">
        <v>2197</v>
      </c>
      <c r="F1706" s="222" t="s">
        <v>2198</v>
      </c>
      <c r="G1706" s="223" t="s">
        <v>184</v>
      </c>
      <c r="H1706" s="224">
        <v>25.609999999999999</v>
      </c>
      <c r="I1706" s="225"/>
      <c r="J1706" s="226">
        <f>ROUND(I1706*H1706,2)</f>
        <v>0</v>
      </c>
      <c r="K1706" s="227"/>
      <c r="L1706" s="44"/>
      <c r="M1706" s="228" t="s">
        <v>1</v>
      </c>
      <c r="N1706" s="229" t="s">
        <v>40</v>
      </c>
      <c r="O1706" s="92"/>
      <c r="P1706" s="230">
        <f>O1706*H1706</f>
        <v>0</v>
      </c>
      <c r="Q1706" s="230">
        <v>0</v>
      </c>
      <c r="R1706" s="230">
        <f>Q1706*H1706</f>
        <v>0</v>
      </c>
      <c r="S1706" s="230">
        <v>0.011469999999999999</v>
      </c>
      <c r="T1706" s="231">
        <f>S1706*H1706</f>
        <v>0.29374669999999997</v>
      </c>
      <c r="U1706" s="38"/>
      <c r="V1706" s="38"/>
      <c r="W1706" s="38"/>
      <c r="X1706" s="38"/>
      <c r="Y1706" s="38"/>
      <c r="Z1706" s="38"/>
      <c r="AA1706" s="38"/>
      <c r="AB1706" s="38"/>
      <c r="AC1706" s="38"/>
      <c r="AD1706" s="38"/>
      <c r="AE1706" s="38"/>
      <c r="AR1706" s="232" t="s">
        <v>250</v>
      </c>
      <c r="AT1706" s="232" t="s">
        <v>153</v>
      </c>
      <c r="AU1706" s="232" t="s">
        <v>83</v>
      </c>
      <c r="AY1706" s="17" t="s">
        <v>151</v>
      </c>
      <c r="BE1706" s="233">
        <f>IF(N1706="základní",J1706,0)</f>
        <v>0</v>
      </c>
      <c r="BF1706" s="233">
        <f>IF(N1706="snížená",J1706,0)</f>
        <v>0</v>
      </c>
      <c r="BG1706" s="233">
        <f>IF(N1706="zákl. přenesená",J1706,0)</f>
        <v>0</v>
      </c>
      <c r="BH1706" s="233">
        <f>IF(N1706="sníž. přenesená",J1706,0)</f>
        <v>0</v>
      </c>
      <c r="BI1706" s="233">
        <f>IF(N1706="nulová",J1706,0)</f>
        <v>0</v>
      </c>
      <c r="BJ1706" s="17" t="s">
        <v>157</v>
      </c>
      <c r="BK1706" s="233">
        <f>ROUND(I1706*H1706,2)</f>
        <v>0</v>
      </c>
      <c r="BL1706" s="17" t="s">
        <v>250</v>
      </c>
      <c r="BM1706" s="232" t="s">
        <v>2199</v>
      </c>
    </row>
    <row r="1707" s="2" customFormat="1">
      <c r="A1707" s="38"/>
      <c r="B1707" s="39"/>
      <c r="C1707" s="40"/>
      <c r="D1707" s="234" t="s">
        <v>159</v>
      </c>
      <c r="E1707" s="40"/>
      <c r="F1707" s="235" t="s">
        <v>2198</v>
      </c>
      <c r="G1707" s="40"/>
      <c r="H1707" s="40"/>
      <c r="I1707" s="236"/>
      <c r="J1707" s="40"/>
      <c r="K1707" s="40"/>
      <c r="L1707" s="44"/>
      <c r="M1707" s="237"/>
      <c r="N1707" s="238"/>
      <c r="O1707" s="92"/>
      <c r="P1707" s="92"/>
      <c r="Q1707" s="92"/>
      <c r="R1707" s="92"/>
      <c r="S1707" s="92"/>
      <c r="T1707" s="93"/>
      <c r="U1707" s="38"/>
      <c r="V1707" s="38"/>
      <c r="W1707" s="38"/>
      <c r="X1707" s="38"/>
      <c r="Y1707" s="38"/>
      <c r="Z1707" s="38"/>
      <c r="AA1707" s="38"/>
      <c r="AB1707" s="38"/>
      <c r="AC1707" s="38"/>
      <c r="AD1707" s="38"/>
      <c r="AE1707" s="38"/>
      <c r="AT1707" s="17" t="s">
        <v>159</v>
      </c>
      <c r="AU1707" s="17" t="s">
        <v>83</v>
      </c>
    </row>
    <row r="1708" s="13" customFormat="1">
      <c r="A1708" s="13"/>
      <c r="B1708" s="239"/>
      <c r="C1708" s="240"/>
      <c r="D1708" s="234" t="s">
        <v>160</v>
      </c>
      <c r="E1708" s="241" t="s">
        <v>1</v>
      </c>
      <c r="F1708" s="242" t="s">
        <v>2200</v>
      </c>
      <c r="G1708" s="240"/>
      <c r="H1708" s="243">
        <v>25.609999999999999</v>
      </c>
      <c r="I1708" s="244"/>
      <c r="J1708" s="240"/>
      <c r="K1708" s="240"/>
      <c r="L1708" s="245"/>
      <c r="M1708" s="246"/>
      <c r="N1708" s="247"/>
      <c r="O1708" s="247"/>
      <c r="P1708" s="247"/>
      <c r="Q1708" s="247"/>
      <c r="R1708" s="247"/>
      <c r="S1708" s="247"/>
      <c r="T1708" s="248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49" t="s">
        <v>160</v>
      </c>
      <c r="AU1708" s="249" t="s">
        <v>83</v>
      </c>
      <c r="AV1708" s="13" t="s">
        <v>83</v>
      </c>
      <c r="AW1708" s="13" t="s">
        <v>30</v>
      </c>
      <c r="AX1708" s="13" t="s">
        <v>73</v>
      </c>
      <c r="AY1708" s="249" t="s">
        <v>151</v>
      </c>
    </row>
    <row r="1709" s="14" customFormat="1">
      <c r="A1709" s="14"/>
      <c r="B1709" s="250"/>
      <c r="C1709" s="251"/>
      <c r="D1709" s="234" t="s">
        <v>160</v>
      </c>
      <c r="E1709" s="252" t="s">
        <v>1</v>
      </c>
      <c r="F1709" s="253" t="s">
        <v>162</v>
      </c>
      <c r="G1709" s="251"/>
      <c r="H1709" s="254">
        <v>25.609999999999999</v>
      </c>
      <c r="I1709" s="255"/>
      <c r="J1709" s="251"/>
      <c r="K1709" s="251"/>
      <c r="L1709" s="256"/>
      <c r="M1709" s="257"/>
      <c r="N1709" s="258"/>
      <c r="O1709" s="258"/>
      <c r="P1709" s="258"/>
      <c r="Q1709" s="258"/>
      <c r="R1709" s="258"/>
      <c r="S1709" s="258"/>
      <c r="T1709" s="259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60" t="s">
        <v>160</v>
      </c>
      <c r="AU1709" s="260" t="s">
        <v>83</v>
      </c>
      <c r="AV1709" s="14" t="s">
        <v>157</v>
      </c>
      <c r="AW1709" s="14" t="s">
        <v>30</v>
      </c>
      <c r="AX1709" s="14" t="s">
        <v>81</v>
      </c>
      <c r="AY1709" s="260" t="s">
        <v>151</v>
      </c>
    </row>
    <row r="1710" s="2" customFormat="1" ht="24.15" customHeight="1">
      <c r="A1710" s="38"/>
      <c r="B1710" s="39"/>
      <c r="C1710" s="220" t="s">
        <v>2201</v>
      </c>
      <c r="D1710" s="220" t="s">
        <v>153</v>
      </c>
      <c r="E1710" s="221" t="s">
        <v>2202</v>
      </c>
      <c r="F1710" s="222" t="s">
        <v>2203</v>
      </c>
      <c r="G1710" s="223" t="s">
        <v>184</v>
      </c>
      <c r="H1710" s="224">
        <v>25.609999999999999</v>
      </c>
      <c r="I1710" s="225"/>
      <c r="J1710" s="226">
        <f>ROUND(I1710*H1710,2)</f>
        <v>0</v>
      </c>
      <c r="K1710" s="227"/>
      <c r="L1710" s="44"/>
      <c r="M1710" s="228" t="s">
        <v>1</v>
      </c>
      <c r="N1710" s="229" t="s">
        <v>40</v>
      </c>
      <c r="O1710" s="92"/>
      <c r="P1710" s="230">
        <f>O1710*H1710</f>
        <v>0</v>
      </c>
      <c r="Q1710" s="230">
        <v>0</v>
      </c>
      <c r="R1710" s="230">
        <f>Q1710*H1710</f>
        <v>0</v>
      </c>
      <c r="S1710" s="230">
        <v>0</v>
      </c>
      <c r="T1710" s="231">
        <f>S1710*H1710</f>
        <v>0</v>
      </c>
      <c r="U1710" s="38"/>
      <c r="V1710" s="38"/>
      <c r="W1710" s="38"/>
      <c r="X1710" s="38"/>
      <c r="Y1710" s="38"/>
      <c r="Z1710" s="38"/>
      <c r="AA1710" s="38"/>
      <c r="AB1710" s="38"/>
      <c r="AC1710" s="38"/>
      <c r="AD1710" s="38"/>
      <c r="AE1710" s="38"/>
      <c r="AR1710" s="232" t="s">
        <v>250</v>
      </c>
      <c r="AT1710" s="232" t="s">
        <v>153</v>
      </c>
      <c r="AU1710" s="232" t="s">
        <v>83</v>
      </c>
      <c r="AY1710" s="17" t="s">
        <v>151</v>
      </c>
      <c r="BE1710" s="233">
        <f>IF(N1710="základní",J1710,0)</f>
        <v>0</v>
      </c>
      <c r="BF1710" s="233">
        <f>IF(N1710="snížená",J1710,0)</f>
        <v>0</v>
      </c>
      <c r="BG1710" s="233">
        <f>IF(N1710="zákl. přenesená",J1710,0)</f>
        <v>0</v>
      </c>
      <c r="BH1710" s="233">
        <f>IF(N1710="sníž. přenesená",J1710,0)</f>
        <v>0</v>
      </c>
      <c r="BI1710" s="233">
        <f>IF(N1710="nulová",J1710,0)</f>
        <v>0</v>
      </c>
      <c r="BJ1710" s="17" t="s">
        <v>157</v>
      </c>
      <c r="BK1710" s="233">
        <f>ROUND(I1710*H1710,2)</f>
        <v>0</v>
      </c>
      <c r="BL1710" s="17" t="s">
        <v>250</v>
      </c>
      <c r="BM1710" s="232" t="s">
        <v>2204</v>
      </c>
    </row>
    <row r="1711" s="2" customFormat="1">
      <c r="A1711" s="38"/>
      <c r="B1711" s="39"/>
      <c r="C1711" s="40"/>
      <c r="D1711" s="234" t="s">
        <v>159</v>
      </c>
      <c r="E1711" s="40"/>
      <c r="F1711" s="235" t="s">
        <v>2203</v>
      </c>
      <c r="G1711" s="40"/>
      <c r="H1711" s="40"/>
      <c r="I1711" s="236"/>
      <c r="J1711" s="40"/>
      <c r="K1711" s="40"/>
      <c r="L1711" s="44"/>
      <c r="M1711" s="237"/>
      <c r="N1711" s="238"/>
      <c r="O1711" s="92"/>
      <c r="P1711" s="92"/>
      <c r="Q1711" s="92"/>
      <c r="R1711" s="92"/>
      <c r="S1711" s="92"/>
      <c r="T1711" s="93"/>
      <c r="U1711" s="38"/>
      <c r="V1711" s="38"/>
      <c r="W1711" s="38"/>
      <c r="X1711" s="38"/>
      <c r="Y1711" s="38"/>
      <c r="Z1711" s="38"/>
      <c r="AA1711" s="38"/>
      <c r="AB1711" s="38"/>
      <c r="AC1711" s="38"/>
      <c r="AD1711" s="38"/>
      <c r="AE1711" s="38"/>
      <c r="AT1711" s="17" t="s">
        <v>159</v>
      </c>
      <c r="AU1711" s="17" t="s">
        <v>83</v>
      </c>
    </row>
    <row r="1712" s="2" customFormat="1" ht="24.15" customHeight="1">
      <c r="A1712" s="38"/>
      <c r="B1712" s="39"/>
      <c r="C1712" s="220" t="s">
        <v>2205</v>
      </c>
      <c r="D1712" s="220" t="s">
        <v>153</v>
      </c>
      <c r="E1712" s="221" t="s">
        <v>2206</v>
      </c>
      <c r="F1712" s="222" t="s">
        <v>2207</v>
      </c>
      <c r="G1712" s="223" t="s">
        <v>348</v>
      </c>
      <c r="H1712" s="224">
        <v>1</v>
      </c>
      <c r="I1712" s="225"/>
      <c r="J1712" s="226">
        <f>ROUND(I1712*H1712,2)</f>
        <v>0</v>
      </c>
      <c r="K1712" s="227"/>
      <c r="L1712" s="44"/>
      <c r="M1712" s="228" t="s">
        <v>1</v>
      </c>
      <c r="N1712" s="229" t="s">
        <v>40</v>
      </c>
      <c r="O1712" s="92"/>
      <c r="P1712" s="230">
        <f>O1712*H1712</f>
        <v>0</v>
      </c>
      <c r="Q1712" s="230">
        <v>0.0046600000000000001</v>
      </c>
      <c r="R1712" s="230">
        <f>Q1712*H1712</f>
        <v>0.0046600000000000001</v>
      </c>
      <c r="S1712" s="230">
        <v>0</v>
      </c>
      <c r="T1712" s="231">
        <f>S1712*H1712</f>
        <v>0</v>
      </c>
      <c r="U1712" s="38"/>
      <c r="V1712" s="38"/>
      <c r="W1712" s="38"/>
      <c r="X1712" s="38"/>
      <c r="Y1712" s="38"/>
      <c r="Z1712" s="38"/>
      <c r="AA1712" s="38"/>
      <c r="AB1712" s="38"/>
      <c r="AC1712" s="38"/>
      <c r="AD1712" s="38"/>
      <c r="AE1712" s="38"/>
      <c r="AR1712" s="232" t="s">
        <v>250</v>
      </c>
      <c r="AT1712" s="232" t="s">
        <v>153</v>
      </c>
      <c r="AU1712" s="232" t="s">
        <v>83</v>
      </c>
      <c r="AY1712" s="17" t="s">
        <v>151</v>
      </c>
      <c r="BE1712" s="233">
        <f>IF(N1712="základní",J1712,0)</f>
        <v>0</v>
      </c>
      <c r="BF1712" s="233">
        <f>IF(N1712="snížená",J1712,0)</f>
        <v>0</v>
      </c>
      <c r="BG1712" s="233">
        <f>IF(N1712="zákl. přenesená",J1712,0)</f>
        <v>0</v>
      </c>
      <c r="BH1712" s="233">
        <f>IF(N1712="sníž. přenesená",J1712,0)</f>
        <v>0</v>
      </c>
      <c r="BI1712" s="233">
        <f>IF(N1712="nulová",J1712,0)</f>
        <v>0</v>
      </c>
      <c r="BJ1712" s="17" t="s">
        <v>157</v>
      </c>
      <c r="BK1712" s="233">
        <f>ROUND(I1712*H1712,2)</f>
        <v>0</v>
      </c>
      <c r="BL1712" s="17" t="s">
        <v>250</v>
      </c>
      <c r="BM1712" s="232" t="s">
        <v>2208</v>
      </c>
    </row>
    <row r="1713" s="2" customFormat="1">
      <c r="A1713" s="38"/>
      <c r="B1713" s="39"/>
      <c r="C1713" s="40"/>
      <c r="D1713" s="234" t="s">
        <v>159</v>
      </c>
      <c r="E1713" s="40"/>
      <c r="F1713" s="235" t="s">
        <v>2207</v>
      </c>
      <c r="G1713" s="40"/>
      <c r="H1713" s="40"/>
      <c r="I1713" s="236"/>
      <c r="J1713" s="40"/>
      <c r="K1713" s="40"/>
      <c r="L1713" s="44"/>
      <c r="M1713" s="237"/>
      <c r="N1713" s="238"/>
      <c r="O1713" s="92"/>
      <c r="P1713" s="92"/>
      <c r="Q1713" s="92"/>
      <c r="R1713" s="92"/>
      <c r="S1713" s="92"/>
      <c r="T1713" s="93"/>
      <c r="U1713" s="38"/>
      <c r="V1713" s="38"/>
      <c r="W1713" s="38"/>
      <c r="X1713" s="38"/>
      <c r="Y1713" s="38"/>
      <c r="Z1713" s="38"/>
      <c r="AA1713" s="38"/>
      <c r="AB1713" s="38"/>
      <c r="AC1713" s="38"/>
      <c r="AD1713" s="38"/>
      <c r="AE1713" s="38"/>
      <c r="AT1713" s="17" t="s">
        <v>159</v>
      </c>
      <c r="AU1713" s="17" t="s">
        <v>83</v>
      </c>
    </row>
    <row r="1714" s="2" customFormat="1" ht="21.75" customHeight="1">
      <c r="A1714" s="38"/>
      <c r="B1714" s="39"/>
      <c r="C1714" s="220" t="s">
        <v>2209</v>
      </c>
      <c r="D1714" s="220" t="s">
        <v>153</v>
      </c>
      <c r="E1714" s="221" t="s">
        <v>2210</v>
      </c>
      <c r="F1714" s="222" t="s">
        <v>2211</v>
      </c>
      <c r="G1714" s="223" t="s">
        <v>156</v>
      </c>
      <c r="H1714" s="224">
        <v>184.5</v>
      </c>
      <c r="I1714" s="225"/>
      <c r="J1714" s="226">
        <f>ROUND(I1714*H1714,2)</f>
        <v>0</v>
      </c>
      <c r="K1714" s="227"/>
      <c r="L1714" s="44"/>
      <c r="M1714" s="228" t="s">
        <v>1</v>
      </c>
      <c r="N1714" s="229" t="s">
        <v>40</v>
      </c>
      <c r="O1714" s="92"/>
      <c r="P1714" s="230">
        <f>O1714*H1714</f>
        <v>0</v>
      </c>
      <c r="Q1714" s="230">
        <v>4.0000000000000003E-05</v>
      </c>
      <c r="R1714" s="230">
        <f>Q1714*H1714</f>
        <v>0.0073800000000000003</v>
      </c>
      <c r="S1714" s="230">
        <v>0</v>
      </c>
      <c r="T1714" s="231">
        <f>S1714*H1714</f>
        <v>0</v>
      </c>
      <c r="U1714" s="38"/>
      <c r="V1714" s="38"/>
      <c r="W1714" s="38"/>
      <c r="X1714" s="38"/>
      <c r="Y1714" s="38"/>
      <c r="Z1714" s="38"/>
      <c r="AA1714" s="38"/>
      <c r="AB1714" s="38"/>
      <c r="AC1714" s="38"/>
      <c r="AD1714" s="38"/>
      <c r="AE1714" s="38"/>
      <c r="AR1714" s="232" t="s">
        <v>250</v>
      </c>
      <c r="AT1714" s="232" t="s">
        <v>153</v>
      </c>
      <c r="AU1714" s="232" t="s">
        <v>83</v>
      </c>
      <c r="AY1714" s="17" t="s">
        <v>151</v>
      </c>
      <c r="BE1714" s="233">
        <f>IF(N1714="základní",J1714,0)</f>
        <v>0</v>
      </c>
      <c r="BF1714" s="233">
        <f>IF(N1714="snížená",J1714,0)</f>
        <v>0</v>
      </c>
      <c r="BG1714" s="233">
        <f>IF(N1714="zákl. přenesená",J1714,0)</f>
        <v>0</v>
      </c>
      <c r="BH1714" s="233">
        <f>IF(N1714="sníž. přenesená",J1714,0)</f>
        <v>0</v>
      </c>
      <c r="BI1714" s="233">
        <f>IF(N1714="nulová",J1714,0)</f>
        <v>0</v>
      </c>
      <c r="BJ1714" s="17" t="s">
        <v>157</v>
      </c>
      <c r="BK1714" s="233">
        <f>ROUND(I1714*H1714,2)</f>
        <v>0</v>
      </c>
      <c r="BL1714" s="17" t="s">
        <v>250</v>
      </c>
      <c r="BM1714" s="232" t="s">
        <v>2212</v>
      </c>
    </row>
    <row r="1715" s="2" customFormat="1">
      <c r="A1715" s="38"/>
      <c r="B1715" s="39"/>
      <c r="C1715" s="40"/>
      <c r="D1715" s="234" t="s">
        <v>159</v>
      </c>
      <c r="E1715" s="40"/>
      <c r="F1715" s="235" t="s">
        <v>2211</v>
      </c>
      <c r="G1715" s="40"/>
      <c r="H1715" s="40"/>
      <c r="I1715" s="236"/>
      <c r="J1715" s="40"/>
      <c r="K1715" s="40"/>
      <c r="L1715" s="44"/>
      <c r="M1715" s="237"/>
      <c r="N1715" s="238"/>
      <c r="O1715" s="92"/>
      <c r="P1715" s="92"/>
      <c r="Q1715" s="92"/>
      <c r="R1715" s="92"/>
      <c r="S1715" s="92"/>
      <c r="T1715" s="93"/>
      <c r="U1715" s="38"/>
      <c r="V1715" s="38"/>
      <c r="W1715" s="38"/>
      <c r="X1715" s="38"/>
      <c r="Y1715" s="38"/>
      <c r="Z1715" s="38"/>
      <c r="AA1715" s="38"/>
      <c r="AB1715" s="38"/>
      <c r="AC1715" s="38"/>
      <c r="AD1715" s="38"/>
      <c r="AE1715" s="38"/>
      <c r="AT1715" s="17" t="s">
        <v>159</v>
      </c>
      <c r="AU1715" s="17" t="s">
        <v>83</v>
      </c>
    </row>
    <row r="1716" s="13" customFormat="1">
      <c r="A1716" s="13"/>
      <c r="B1716" s="239"/>
      <c r="C1716" s="240"/>
      <c r="D1716" s="234" t="s">
        <v>160</v>
      </c>
      <c r="E1716" s="241" t="s">
        <v>1</v>
      </c>
      <c r="F1716" s="242" t="s">
        <v>1990</v>
      </c>
      <c r="G1716" s="240"/>
      <c r="H1716" s="243">
        <v>184.5</v>
      </c>
      <c r="I1716" s="244"/>
      <c r="J1716" s="240"/>
      <c r="K1716" s="240"/>
      <c r="L1716" s="245"/>
      <c r="M1716" s="246"/>
      <c r="N1716" s="247"/>
      <c r="O1716" s="247"/>
      <c r="P1716" s="247"/>
      <c r="Q1716" s="247"/>
      <c r="R1716" s="247"/>
      <c r="S1716" s="247"/>
      <c r="T1716" s="24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49" t="s">
        <v>160</v>
      </c>
      <c r="AU1716" s="249" t="s">
        <v>83</v>
      </c>
      <c r="AV1716" s="13" t="s">
        <v>83</v>
      </c>
      <c r="AW1716" s="13" t="s">
        <v>30</v>
      </c>
      <c r="AX1716" s="13" t="s">
        <v>73</v>
      </c>
      <c r="AY1716" s="249" t="s">
        <v>151</v>
      </c>
    </row>
    <row r="1717" s="14" customFormat="1">
      <c r="A1717" s="14"/>
      <c r="B1717" s="250"/>
      <c r="C1717" s="251"/>
      <c r="D1717" s="234" t="s">
        <v>160</v>
      </c>
      <c r="E1717" s="252" t="s">
        <v>1</v>
      </c>
      <c r="F1717" s="253" t="s">
        <v>162</v>
      </c>
      <c r="G1717" s="251"/>
      <c r="H1717" s="254">
        <v>184.5</v>
      </c>
      <c r="I1717" s="255"/>
      <c r="J1717" s="251"/>
      <c r="K1717" s="251"/>
      <c r="L1717" s="256"/>
      <c r="M1717" s="257"/>
      <c r="N1717" s="258"/>
      <c r="O1717" s="258"/>
      <c r="P1717" s="258"/>
      <c r="Q1717" s="258"/>
      <c r="R1717" s="258"/>
      <c r="S1717" s="258"/>
      <c r="T1717" s="25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60" t="s">
        <v>160</v>
      </c>
      <c r="AU1717" s="260" t="s">
        <v>83</v>
      </c>
      <c r="AV1717" s="14" t="s">
        <v>157</v>
      </c>
      <c r="AW1717" s="14" t="s">
        <v>30</v>
      </c>
      <c r="AX1717" s="14" t="s">
        <v>81</v>
      </c>
      <c r="AY1717" s="260" t="s">
        <v>151</v>
      </c>
    </row>
    <row r="1718" s="2" customFormat="1" ht="24.15" customHeight="1">
      <c r="A1718" s="38"/>
      <c r="B1718" s="39"/>
      <c r="C1718" s="220" t="s">
        <v>2213</v>
      </c>
      <c r="D1718" s="220" t="s">
        <v>153</v>
      </c>
      <c r="E1718" s="221" t="s">
        <v>2214</v>
      </c>
      <c r="F1718" s="222" t="s">
        <v>2215</v>
      </c>
      <c r="G1718" s="223" t="s">
        <v>156</v>
      </c>
      <c r="H1718" s="224">
        <v>184.5</v>
      </c>
      <c r="I1718" s="225"/>
      <c r="J1718" s="226">
        <f>ROUND(I1718*H1718,2)</f>
        <v>0</v>
      </c>
      <c r="K1718" s="227"/>
      <c r="L1718" s="44"/>
      <c r="M1718" s="228" t="s">
        <v>1</v>
      </c>
      <c r="N1718" s="229" t="s">
        <v>40</v>
      </c>
      <c r="O1718" s="92"/>
      <c r="P1718" s="230">
        <f>O1718*H1718</f>
        <v>0</v>
      </c>
      <c r="Q1718" s="230">
        <v>0.066280000000000006</v>
      </c>
      <c r="R1718" s="230">
        <f>Q1718*H1718</f>
        <v>12.228660000000001</v>
      </c>
      <c r="S1718" s="230">
        <v>0</v>
      </c>
      <c r="T1718" s="231">
        <f>S1718*H1718</f>
        <v>0</v>
      </c>
      <c r="U1718" s="38"/>
      <c r="V1718" s="38"/>
      <c r="W1718" s="38"/>
      <c r="X1718" s="38"/>
      <c r="Y1718" s="38"/>
      <c r="Z1718" s="38"/>
      <c r="AA1718" s="38"/>
      <c r="AB1718" s="38"/>
      <c r="AC1718" s="38"/>
      <c r="AD1718" s="38"/>
      <c r="AE1718" s="38"/>
      <c r="AR1718" s="232" t="s">
        <v>250</v>
      </c>
      <c r="AT1718" s="232" t="s">
        <v>153</v>
      </c>
      <c r="AU1718" s="232" t="s">
        <v>83</v>
      </c>
      <c r="AY1718" s="17" t="s">
        <v>151</v>
      </c>
      <c r="BE1718" s="233">
        <f>IF(N1718="základní",J1718,0)</f>
        <v>0</v>
      </c>
      <c r="BF1718" s="233">
        <f>IF(N1718="snížená",J1718,0)</f>
        <v>0</v>
      </c>
      <c r="BG1718" s="233">
        <f>IF(N1718="zákl. přenesená",J1718,0)</f>
        <v>0</v>
      </c>
      <c r="BH1718" s="233">
        <f>IF(N1718="sníž. přenesená",J1718,0)</f>
        <v>0</v>
      </c>
      <c r="BI1718" s="233">
        <f>IF(N1718="nulová",J1718,0)</f>
        <v>0</v>
      </c>
      <c r="BJ1718" s="17" t="s">
        <v>157</v>
      </c>
      <c r="BK1718" s="233">
        <f>ROUND(I1718*H1718,2)</f>
        <v>0</v>
      </c>
      <c r="BL1718" s="17" t="s">
        <v>250</v>
      </c>
      <c r="BM1718" s="232" t="s">
        <v>2216</v>
      </c>
    </row>
    <row r="1719" s="2" customFormat="1">
      <c r="A1719" s="38"/>
      <c r="B1719" s="39"/>
      <c r="C1719" s="40"/>
      <c r="D1719" s="234" t="s">
        <v>159</v>
      </c>
      <c r="E1719" s="40"/>
      <c r="F1719" s="235" t="s">
        <v>2215</v>
      </c>
      <c r="G1719" s="40"/>
      <c r="H1719" s="40"/>
      <c r="I1719" s="236"/>
      <c r="J1719" s="40"/>
      <c r="K1719" s="40"/>
      <c r="L1719" s="44"/>
      <c r="M1719" s="237"/>
      <c r="N1719" s="238"/>
      <c r="O1719" s="92"/>
      <c r="P1719" s="92"/>
      <c r="Q1719" s="92"/>
      <c r="R1719" s="92"/>
      <c r="S1719" s="92"/>
      <c r="T1719" s="93"/>
      <c r="U1719" s="38"/>
      <c r="V1719" s="38"/>
      <c r="W1719" s="38"/>
      <c r="X1719" s="38"/>
      <c r="Y1719" s="38"/>
      <c r="Z1719" s="38"/>
      <c r="AA1719" s="38"/>
      <c r="AB1719" s="38"/>
      <c r="AC1719" s="38"/>
      <c r="AD1719" s="38"/>
      <c r="AE1719" s="38"/>
      <c r="AT1719" s="17" t="s">
        <v>159</v>
      </c>
      <c r="AU1719" s="17" t="s">
        <v>83</v>
      </c>
    </row>
    <row r="1720" s="2" customFormat="1" ht="24.15" customHeight="1">
      <c r="A1720" s="38"/>
      <c r="B1720" s="39"/>
      <c r="C1720" s="220" t="s">
        <v>2217</v>
      </c>
      <c r="D1720" s="220" t="s">
        <v>153</v>
      </c>
      <c r="E1720" s="221" t="s">
        <v>2218</v>
      </c>
      <c r="F1720" s="222" t="s">
        <v>2219</v>
      </c>
      <c r="G1720" s="223" t="s">
        <v>184</v>
      </c>
      <c r="H1720" s="224">
        <v>25.609999999999999</v>
      </c>
      <c r="I1720" s="225"/>
      <c r="J1720" s="226">
        <f>ROUND(I1720*H1720,2)</f>
        <v>0</v>
      </c>
      <c r="K1720" s="227"/>
      <c r="L1720" s="44"/>
      <c r="M1720" s="228" t="s">
        <v>1</v>
      </c>
      <c r="N1720" s="229" t="s">
        <v>40</v>
      </c>
      <c r="O1720" s="92"/>
      <c r="P1720" s="230">
        <f>O1720*H1720</f>
        <v>0</v>
      </c>
      <c r="Q1720" s="230">
        <v>0.0085500000000000003</v>
      </c>
      <c r="R1720" s="230">
        <f>Q1720*H1720</f>
        <v>0.21896550000000001</v>
      </c>
      <c r="S1720" s="230">
        <v>0</v>
      </c>
      <c r="T1720" s="231">
        <f>S1720*H1720</f>
        <v>0</v>
      </c>
      <c r="U1720" s="38"/>
      <c r="V1720" s="38"/>
      <c r="W1720" s="38"/>
      <c r="X1720" s="38"/>
      <c r="Y1720" s="38"/>
      <c r="Z1720" s="38"/>
      <c r="AA1720" s="38"/>
      <c r="AB1720" s="38"/>
      <c r="AC1720" s="38"/>
      <c r="AD1720" s="38"/>
      <c r="AE1720" s="38"/>
      <c r="AR1720" s="232" t="s">
        <v>250</v>
      </c>
      <c r="AT1720" s="232" t="s">
        <v>153</v>
      </c>
      <c r="AU1720" s="232" t="s">
        <v>83</v>
      </c>
      <c r="AY1720" s="17" t="s">
        <v>151</v>
      </c>
      <c r="BE1720" s="233">
        <f>IF(N1720="základní",J1720,0)</f>
        <v>0</v>
      </c>
      <c r="BF1720" s="233">
        <f>IF(N1720="snížená",J1720,0)</f>
        <v>0</v>
      </c>
      <c r="BG1720" s="233">
        <f>IF(N1720="zákl. přenesená",J1720,0)</f>
        <v>0</v>
      </c>
      <c r="BH1720" s="233">
        <f>IF(N1720="sníž. přenesená",J1720,0)</f>
        <v>0</v>
      </c>
      <c r="BI1720" s="233">
        <f>IF(N1720="nulová",J1720,0)</f>
        <v>0</v>
      </c>
      <c r="BJ1720" s="17" t="s">
        <v>157</v>
      </c>
      <c r="BK1720" s="233">
        <f>ROUND(I1720*H1720,2)</f>
        <v>0</v>
      </c>
      <c r="BL1720" s="17" t="s">
        <v>250</v>
      </c>
      <c r="BM1720" s="232" t="s">
        <v>2220</v>
      </c>
    </row>
    <row r="1721" s="2" customFormat="1">
      <c r="A1721" s="38"/>
      <c r="B1721" s="39"/>
      <c r="C1721" s="40"/>
      <c r="D1721" s="234" t="s">
        <v>159</v>
      </c>
      <c r="E1721" s="40"/>
      <c r="F1721" s="235" t="s">
        <v>2219</v>
      </c>
      <c r="G1721" s="40"/>
      <c r="H1721" s="40"/>
      <c r="I1721" s="236"/>
      <c r="J1721" s="40"/>
      <c r="K1721" s="40"/>
      <c r="L1721" s="44"/>
      <c r="M1721" s="237"/>
      <c r="N1721" s="238"/>
      <c r="O1721" s="92"/>
      <c r="P1721" s="92"/>
      <c r="Q1721" s="92"/>
      <c r="R1721" s="92"/>
      <c r="S1721" s="92"/>
      <c r="T1721" s="93"/>
      <c r="U1721" s="38"/>
      <c r="V1721" s="38"/>
      <c r="W1721" s="38"/>
      <c r="X1721" s="38"/>
      <c r="Y1721" s="38"/>
      <c r="Z1721" s="38"/>
      <c r="AA1721" s="38"/>
      <c r="AB1721" s="38"/>
      <c r="AC1721" s="38"/>
      <c r="AD1721" s="38"/>
      <c r="AE1721" s="38"/>
      <c r="AT1721" s="17" t="s">
        <v>159</v>
      </c>
      <c r="AU1721" s="17" t="s">
        <v>83</v>
      </c>
    </row>
    <row r="1722" s="13" customFormat="1">
      <c r="A1722" s="13"/>
      <c r="B1722" s="239"/>
      <c r="C1722" s="240"/>
      <c r="D1722" s="234" t="s">
        <v>160</v>
      </c>
      <c r="E1722" s="241" t="s">
        <v>1</v>
      </c>
      <c r="F1722" s="242" t="s">
        <v>2200</v>
      </c>
      <c r="G1722" s="240"/>
      <c r="H1722" s="243">
        <v>25.609999999999999</v>
      </c>
      <c r="I1722" s="244"/>
      <c r="J1722" s="240"/>
      <c r="K1722" s="240"/>
      <c r="L1722" s="245"/>
      <c r="M1722" s="246"/>
      <c r="N1722" s="247"/>
      <c r="O1722" s="247"/>
      <c r="P1722" s="247"/>
      <c r="Q1722" s="247"/>
      <c r="R1722" s="247"/>
      <c r="S1722" s="247"/>
      <c r="T1722" s="24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49" t="s">
        <v>160</v>
      </c>
      <c r="AU1722" s="249" t="s">
        <v>83</v>
      </c>
      <c r="AV1722" s="13" t="s">
        <v>83</v>
      </c>
      <c r="AW1722" s="13" t="s">
        <v>30</v>
      </c>
      <c r="AX1722" s="13" t="s">
        <v>73</v>
      </c>
      <c r="AY1722" s="249" t="s">
        <v>151</v>
      </c>
    </row>
    <row r="1723" s="14" customFormat="1">
      <c r="A1723" s="14"/>
      <c r="B1723" s="250"/>
      <c r="C1723" s="251"/>
      <c r="D1723" s="234" t="s">
        <v>160</v>
      </c>
      <c r="E1723" s="252" t="s">
        <v>1</v>
      </c>
      <c r="F1723" s="253" t="s">
        <v>162</v>
      </c>
      <c r="G1723" s="251"/>
      <c r="H1723" s="254">
        <v>25.609999999999999</v>
      </c>
      <c r="I1723" s="255"/>
      <c r="J1723" s="251"/>
      <c r="K1723" s="251"/>
      <c r="L1723" s="256"/>
      <c r="M1723" s="257"/>
      <c r="N1723" s="258"/>
      <c r="O1723" s="258"/>
      <c r="P1723" s="258"/>
      <c r="Q1723" s="258"/>
      <c r="R1723" s="258"/>
      <c r="S1723" s="258"/>
      <c r="T1723" s="25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60" t="s">
        <v>160</v>
      </c>
      <c r="AU1723" s="260" t="s">
        <v>83</v>
      </c>
      <c r="AV1723" s="14" t="s">
        <v>157</v>
      </c>
      <c r="AW1723" s="14" t="s">
        <v>30</v>
      </c>
      <c r="AX1723" s="14" t="s">
        <v>81</v>
      </c>
      <c r="AY1723" s="260" t="s">
        <v>151</v>
      </c>
    </row>
    <row r="1724" s="2" customFormat="1" ht="24.15" customHeight="1">
      <c r="A1724" s="38"/>
      <c r="B1724" s="39"/>
      <c r="C1724" s="220" t="s">
        <v>2221</v>
      </c>
      <c r="D1724" s="220" t="s">
        <v>153</v>
      </c>
      <c r="E1724" s="221" t="s">
        <v>2222</v>
      </c>
      <c r="F1724" s="222" t="s">
        <v>2223</v>
      </c>
      <c r="G1724" s="223" t="s">
        <v>348</v>
      </c>
      <c r="H1724" s="224">
        <v>412.10000000000002</v>
      </c>
      <c r="I1724" s="225"/>
      <c r="J1724" s="226">
        <f>ROUND(I1724*H1724,2)</f>
        <v>0</v>
      </c>
      <c r="K1724" s="227"/>
      <c r="L1724" s="44"/>
      <c r="M1724" s="228" t="s">
        <v>1</v>
      </c>
      <c r="N1724" s="229" t="s">
        <v>40</v>
      </c>
      <c r="O1724" s="92"/>
      <c r="P1724" s="230">
        <f>O1724*H1724</f>
        <v>0</v>
      </c>
      <c r="Q1724" s="230">
        <v>0</v>
      </c>
      <c r="R1724" s="230">
        <f>Q1724*H1724</f>
        <v>0</v>
      </c>
      <c r="S1724" s="230">
        <v>0</v>
      </c>
      <c r="T1724" s="231">
        <f>S1724*H1724</f>
        <v>0</v>
      </c>
      <c r="U1724" s="38"/>
      <c r="V1724" s="38"/>
      <c r="W1724" s="38"/>
      <c r="X1724" s="38"/>
      <c r="Y1724" s="38"/>
      <c r="Z1724" s="38"/>
      <c r="AA1724" s="38"/>
      <c r="AB1724" s="38"/>
      <c r="AC1724" s="38"/>
      <c r="AD1724" s="38"/>
      <c r="AE1724" s="38"/>
      <c r="AR1724" s="232" t="s">
        <v>250</v>
      </c>
      <c r="AT1724" s="232" t="s">
        <v>153</v>
      </c>
      <c r="AU1724" s="232" t="s">
        <v>83</v>
      </c>
      <c r="AY1724" s="17" t="s">
        <v>151</v>
      </c>
      <c r="BE1724" s="233">
        <f>IF(N1724="základní",J1724,0)</f>
        <v>0</v>
      </c>
      <c r="BF1724" s="233">
        <f>IF(N1724="snížená",J1724,0)</f>
        <v>0</v>
      </c>
      <c r="BG1724" s="233">
        <f>IF(N1724="zákl. přenesená",J1724,0)</f>
        <v>0</v>
      </c>
      <c r="BH1724" s="233">
        <f>IF(N1724="sníž. přenesená",J1724,0)</f>
        <v>0</v>
      </c>
      <c r="BI1724" s="233">
        <f>IF(N1724="nulová",J1724,0)</f>
        <v>0</v>
      </c>
      <c r="BJ1724" s="17" t="s">
        <v>157</v>
      </c>
      <c r="BK1724" s="233">
        <f>ROUND(I1724*H1724,2)</f>
        <v>0</v>
      </c>
      <c r="BL1724" s="17" t="s">
        <v>250</v>
      </c>
      <c r="BM1724" s="232" t="s">
        <v>2224</v>
      </c>
    </row>
    <row r="1725" s="2" customFormat="1">
      <c r="A1725" s="38"/>
      <c r="B1725" s="39"/>
      <c r="C1725" s="40"/>
      <c r="D1725" s="234" t="s">
        <v>159</v>
      </c>
      <c r="E1725" s="40"/>
      <c r="F1725" s="235" t="s">
        <v>2223</v>
      </c>
      <c r="G1725" s="40"/>
      <c r="H1725" s="40"/>
      <c r="I1725" s="236"/>
      <c r="J1725" s="40"/>
      <c r="K1725" s="40"/>
      <c r="L1725" s="44"/>
      <c r="M1725" s="237"/>
      <c r="N1725" s="238"/>
      <c r="O1725" s="92"/>
      <c r="P1725" s="92"/>
      <c r="Q1725" s="92"/>
      <c r="R1725" s="92"/>
      <c r="S1725" s="92"/>
      <c r="T1725" s="93"/>
      <c r="U1725" s="38"/>
      <c r="V1725" s="38"/>
      <c r="W1725" s="38"/>
      <c r="X1725" s="38"/>
      <c r="Y1725" s="38"/>
      <c r="Z1725" s="38"/>
      <c r="AA1725" s="38"/>
      <c r="AB1725" s="38"/>
      <c r="AC1725" s="38"/>
      <c r="AD1725" s="38"/>
      <c r="AE1725" s="38"/>
      <c r="AT1725" s="17" t="s">
        <v>159</v>
      </c>
      <c r="AU1725" s="17" t="s">
        <v>83</v>
      </c>
    </row>
    <row r="1726" s="15" customFormat="1">
      <c r="A1726" s="15"/>
      <c r="B1726" s="261"/>
      <c r="C1726" s="262"/>
      <c r="D1726" s="234" t="s">
        <v>160</v>
      </c>
      <c r="E1726" s="263" t="s">
        <v>1</v>
      </c>
      <c r="F1726" s="264" t="s">
        <v>2225</v>
      </c>
      <c r="G1726" s="262"/>
      <c r="H1726" s="263" t="s">
        <v>1</v>
      </c>
      <c r="I1726" s="265"/>
      <c r="J1726" s="262"/>
      <c r="K1726" s="262"/>
      <c r="L1726" s="266"/>
      <c r="M1726" s="267"/>
      <c r="N1726" s="268"/>
      <c r="O1726" s="268"/>
      <c r="P1726" s="268"/>
      <c r="Q1726" s="268"/>
      <c r="R1726" s="268"/>
      <c r="S1726" s="268"/>
      <c r="T1726" s="269"/>
      <c r="U1726" s="15"/>
      <c r="V1726" s="15"/>
      <c r="W1726" s="15"/>
      <c r="X1726" s="15"/>
      <c r="Y1726" s="15"/>
      <c r="Z1726" s="15"/>
      <c r="AA1726" s="15"/>
      <c r="AB1726" s="15"/>
      <c r="AC1726" s="15"/>
      <c r="AD1726" s="15"/>
      <c r="AE1726" s="15"/>
      <c r="AT1726" s="270" t="s">
        <v>160</v>
      </c>
      <c r="AU1726" s="270" t="s">
        <v>83</v>
      </c>
      <c r="AV1726" s="15" t="s">
        <v>81</v>
      </c>
      <c r="AW1726" s="15" t="s">
        <v>30</v>
      </c>
      <c r="AX1726" s="15" t="s">
        <v>73</v>
      </c>
      <c r="AY1726" s="270" t="s">
        <v>151</v>
      </c>
    </row>
    <row r="1727" s="13" customFormat="1">
      <c r="A1727" s="13"/>
      <c r="B1727" s="239"/>
      <c r="C1727" s="240"/>
      <c r="D1727" s="234" t="s">
        <v>160</v>
      </c>
      <c r="E1727" s="241" t="s">
        <v>1</v>
      </c>
      <c r="F1727" s="242" t="s">
        <v>2226</v>
      </c>
      <c r="G1727" s="240"/>
      <c r="H1727" s="243">
        <v>332.10000000000002</v>
      </c>
      <c r="I1727" s="244"/>
      <c r="J1727" s="240"/>
      <c r="K1727" s="240"/>
      <c r="L1727" s="245"/>
      <c r="M1727" s="246"/>
      <c r="N1727" s="247"/>
      <c r="O1727" s="247"/>
      <c r="P1727" s="247"/>
      <c r="Q1727" s="247"/>
      <c r="R1727" s="247"/>
      <c r="S1727" s="247"/>
      <c r="T1727" s="248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49" t="s">
        <v>160</v>
      </c>
      <c r="AU1727" s="249" t="s">
        <v>83</v>
      </c>
      <c r="AV1727" s="13" t="s">
        <v>83</v>
      </c>
      <c r="AW1727" s="13" t="s">
        <v>30</v>
      </c>
      <c r="AX1727" s="13" t="s">
        <v>73</v>
      </c>
      <c r="AY1727" s="249" t="s">
        <v>151</v>
      </c>
    </row>
    <row r="1728" s="15" customFormat="1">
      <c r="A1728" s="15"/>
      <c r="B1728" s="261"/>
      <c r="C1728" s="262"/>
      <c r="D1728" s="234" t="s">
        <v>160</v>
      </c>
      <c r="E1728" s="263" t="s">
        <v>1</v>
      </c>
      <c r="F1728" s="264" t="s">
        <v>2227</v>
      </c>
      <c r="G1728" s="262"/>
      <c r="H1728" s="263" t="s">
        <v>1</v>
      </c>
      <c r="I1728" s="265"/>
      <c r="J1728" s="262"/>
      <c r="K1728" s="262"/>
      <c r="L1728" s="266"/>
      <c r="M1728" s="267"/>
      <c r="N1728" s="268"/>
      <c r="O1728" s="268"/>
      <c r="P1728" s="268"/>
      <c r="Q1728" s="268"/>
      <c r="R1728" s="268"/>
      <c r="S1728" s="268"/>
      <c r="T1728" s="269"/>
      <c r="U1728" s="15"/>
      <c r="V1728" s="15"/>
      <c r="W1728" s="15"/>
      <c r="X1728" s="15"/>
      <c r="Y1728" s="15"/>
      <c r="Z1728" s="15"/>
      <c r="AA1728" s="15"/>
      <c r="AB1728" s="15"/>
      <c r="AC1728" s="15"/>
      <c r="AD1728" s="15"/>
      <c r="AE1728" s="15"/>
      <c r="AT1728" s="270" t="s">
        <v>160</v>
      </c>
      <c r="AU1728" s="270" t="s">
        <v>83</v>
      </c>
      <c r="AV1728" s="15" t="s">
        <v>81</v>
      </c>
      <c r="AW1728" s="15" t="s">
        <v>30</v>
      </c>
      <c r="AX1728" s="15" t="s">
        <v>73</v>
      </c>
      <c r="AY1728" s="270" t="s">
        <v>151</v>
      </c>
    </row>
    <row r="1729" s="13" customFormat="1">
      <c r="A1729" s="13"/>
      <c r="B1729" s="239"/>
      <c r="C1729" s="240"/>
      <c r="D1729" s="234" t="s">
        <v>160</v>
      </c>
      <c r="E1729" s="241" t="s">
        <v>1</v>
      </c>
      <c r="F1729" s="242" t="s">
        <v>583</v>
      </c>
      <c r="G1729" s="240"/>
      <c r="H1729" s="243">
        <v>78</v>
      </c>
      <c r="I1729" s="244"/>
      <c r="J1729" s="240"/>
      <c r="K1729" s="240"/>
      <c r="L1729" s="245"/>
      <c r="M1729" s="246"/>
      <c r="N1729" s="247"/>
      <c r="O1729" s="247"/>
      <c r="P1729" s="247"/>
      <c r="Q1729" s="247"/>
      <c r="R1729" s="247"/>
      <c r="S1729" s="247"/>
      <c r="T1729" s="248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49" t="s">
        <v>160</v>
      </c>
      <c r="AU1729" s="249" t="s">
        <v>83</v>
      </c>
      <c r="AV1729" s="13" t="s">
        <v>83</v>
      </c>
      <c r="AW1729" s="13" t="s">
        <v>30</v>
      </c>
      <c r="AX1729" s="13" t="s">
        <v>73</v>
      </c>
      <c r="AY1729" s="249" t="s">
        <v>151</v>
      </c>
    </row>
    <row r="1730" s="15" customFormat="1">
      <c r="A1730" s="15"/>
      <c r="B1730" s="261"/>
      <c r="C1730" s="262"/>
      <c r="D1730" s="234" t="s">
        <v>160</v>
      </c>
      <c r="E1730" s="263" t="s">
        <v>1</v>
      </c>
      <c r="F1730" s="264" t="s">
        <v>2228</v>
      </c>
      <c r="G1730" s="262"/>
      <c r="H1730" s="263" t="s">
        <v>1</v>
      </c>
      <c r="I1730" s="265"/>
      <c r="J1730" s="262"/>
      <c r="K1730" s="262"/>
      <c r="L1730" s="266"/>
      <c r="M1730" s="267"/>
      <c r="N1730" s="268"/>
      <c r="O1730" s="268"/>
      <c r="P1730" s="268"/>
      <c r="Q1730" s="268"/>
      <c r="R1730" s="268"/>
      <c r="S1730" s="268"/>
      <c r="T1730" s="269"/>
      <c r="U1730" s="15"/>
      <c r="V1730" s="15"/>
      <c r="W1730" s="15"/>
      <c r="X1730" s="15"/>
      <c r="Y1730" s="15"/>
      <c r="Z1730" s="15"/>
      <c r="AA1730" s="15"/>
      <c r="AB1730" s="15"/>
      <c r="AC1730" s="15"/>
      <c r="AD1730" s="15"/>
      <c r="AE1730" s="15"/>
      <c r="AT1730" s="270" t="s">
        <v>160</v>
      </c>
      <c r="AU1730" s="270" t="s">
        <v>83</v>
      </c>
      <c r="AV1730" s="15" t="s">
        <v>81</v>
      </c>
      <c r="AW1730" s="15" t="s">
        <v>30</v>
      </c>
      <c r="AX1730" s="15" t="s">
        <v>73</v>
      </c>
      <c r="AY1730" s="270" t="s">
        <v>151</v>
      </c>
    </row>
    <row r="1731" s="13" customFormat="1">
      <c r="A1731" s="13"/>
      <c r="B1731" s="239"/>
      <c r="C1731" s="240"/>
      <c r="D1731" s="234" t="s">
        <v>160</v>
      </c>
      <c r="E1731" s="241" t="s">
        <v>1</v>
      </c>
      <c r="F1731" s="242" t="s">
        <v>83</v>
      </c>
      <c r="G1731" s="240"/>
      <c r="H1731" s="243">
        <v>2</v>
      </c>
      <c r="I1731" s="244"/>
      <c r="J1731" s="240"/>
      <c r="K1731" s="240"/>
      <c r="L1731" s="245"/>
      <c r="M1731" s="246"/>
      <c r="N1731" s="247"/>
      <c r="O1731" s="247"/>
      <c r="P1731" s="247"/>
      <c r="Q1731" s="247"/>
      <c r="R1731" s="247"/>
      <c r="S1731" s="247"/>
      <c r="T1731" s="248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49" t="s">
        <v>160</v>
      </c>
      <c r="AU1731" s="249" t="s">
        <v>83</v>
      </c>
      <c r="AV1731" s="13" t="s">
        <v>83</v>
      </c>
      <c r="AW1731" s="13" t="s">
        <v>30</v>
      </c>
      <c r="AX1731" s="13" t="s">
        <v>73</v>
      </c>
      <c r="AY1731" s="249" t="s">
        <v>151</v>
      </c>
    </row>
    <row r="1732" s="14" customFormat="1">
      <c r="A1732" s="14"/>
      <c r="B1732" s="250"/>
      <c r="C1732" s="251"/>
      <c r="D1732" s="234" t="s">
        <v>160</v>
      </c>
      <c r="E1732" s="252" t="s">
        <v>1</v>
      </c>
      <c r="F1732" s="253" t="s">
        <v>162</v>
      </c>
      <c r="G1732" s="251"/>
      <c r="H1732" s="254">
        <v>412.10000000000002</v>
      </c>
      <c r="I1732" s="255"/>
      <c r="J1732" s="251"/>
      <c r="K1732" s="251"/>
      <c r="L1732" s="256"/>
      <c r="M1732" s="257"/>
      <c r="N1732" s="258"/>
      <c r="O1732" s="258"/>
      <c r="P1732" s="258"/>
      <c r="Q1732" s="258"/>
      <c r="R1732" s="258"/>
      <c r="S1732" s="258"/>
      <c r="T1732" s="259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60" t="s">
        <v>160</v>
      </c>
      <c r="AU1732" s="260" t="s">
        <v>83</v>
      </c>
      <c r="AV1732" s="14" t="s">
        <v>157</v>
      </c>
      <c r="AW1732" s="14" t="s">
        <v>30</v>
      </c>
      <c r="AX1732" s="14" t="s">
        <v>81</v>
      </c>
      <c r="AY1732" s="260" t="s">
        <v>151</v>
      </c>
    </row>
    <row r="1733" s="2" customFormat="1" ht="16.5" customHeight="1">
      <c r="A1733" s="38"/>
      <c r="B1733" s="39"/>
      <c r="C1733" s="272" t="s">
        <v>2229</v>
      </c>
      <c r="D1733" s="272" t="s">
        <v>387</v>
      </c>
      <c r="E1733" s="273" t="s">
        <v>2230</v>
      </c>
      <c r="F1733" s="274" t="s">
        <v>2231</v>
      </c>
      <c r="G1733" s="275" t="s">
        <v>348</v>
      </c>
      <c r="H1733" s="276">
        <v>78</v>
      </c>
      <c r="I1733" s="277"/>
      <c r="J1733" s="278">
        <f>ROUND(I1733*H1733,2)</f>
        <v>0</v>
      </c>
      <c r="K1733" s="279"/>
      <c r="L1733" s="280"/>
      <c r="M1733" s="281" t="s">
        <v>1</v>
      </c>
      <c r="N1733" s="282" t="s">
        <v>40</v>
      </c>
      <c r="O1733" s="92"/>
      <c r="P1733" s="230">
        <f>O1733*H1733</f>
        <v>0</v>
      </c>
      <c r="Q1733" s="230">
        <v>0.0022000000000000001</v>
      </c>
      <c r="R1733" s="230">
        <f>Q1733*H1733</f>
        <v>0.1716</v>
      </c>
      <c r="S1733" s="230">
        <v>0</v>
      </c>
      <c r="T1733" s="231">
        <f>S1733*H1733</f>
        <v>0</v>
      </c>
      <c r="U1733" s="38"/>
      <c r="V1733" s="38"/>
      <c r="W1733" s="38"/>
      <c r="X1733" s="38"/>
      <c r="Y1733" s="38"/>
      <c r="Z1733" s="38"/>
      <c r="AA1733" s="38"/>
      <c r="AB1733" s="38"/>
      <c r="AC1733" s="38"/>
      <c r="AD1733" s="38"/>
      <c r="AE1733" s="38"/>
      <c r="AR1733" s="232" t="s">
        <v>340</v>
      </c>
      <c r="AT1733" s="232" t="s">
        <v>387</v>
      </c>
      <c r="AU1733" s="232" t="s">
        <v>83</v>
      </c>
      <c r="AY1733" s="17" t="s">
        <v>151</v>
      </c>
      <c r="BE1733" s="233">
        <f>IF(N1733="základní",J1733,0)</f>
        <v>0</v>
      </c>
      <c r="BF1733" s="233">
        <f>IF(N1733="snížená",J1733,0)</f>
        <v>0</v>
      </c>
      <c r="BG1733" s="233">
        <f>IF(N1733="zákl. přenesená",J1733,0)</f>
        <v>0</v>
      </c>
      <c r="BH1733" s="233">
        <f>IF(N1733="sníž. přenesená",J1733,0)</f>
        <v>0</v>
      </c>
      <c r="BI1733" s="233">
        <f>IF(N1733="nulová",J1733,0)</f>
        <v>0</v>
      </c>
      <c r="BJ1733" s="17" t="s">
        <v>157</v>
      </c>
      <c r="BK1733" s="233">
        <f>ROUND(I1733*H1733,2)</f>
        <v>0</v>
      </c>
      <c r="BL1733" s="17" t="s">
        <v>250</v>
      </c>
      <c r="BM1733" s="232" t="s">
        <v>2232</v>
      </c>
    </row>
    <row r="1734" s="2" customFormat="1">
      <c r="A1734" s="38"/>
      <c r="B1734" s="39"/>
      <c r="C1734" s="40"/>
      <c r="D1734" s="234" t="s">
        <v>159</v>
      </c>
      <c r="E1734" s="40"/>
      <c r="F1734" s="235" t="s">
        <v>2231</v>
      </c>
      <c r="G1734" s="40"/>
      <c r="H1734" s="40"/>
      <c r="I1734" s="236"/>
      <c r="J1734" s="40"/>
      <c r="K1734" s="40"/>
      <c r="L1734" s="44"/>
      <c r="M1734" s="237"/>
      <c r="N1734" s="238"/>
      <c r="O1734" s="92"/>
      <c r="P1734" s="92"/>
      <c r="Q1734" s="92"/>
      <c r="R1734" s="92"/>
      <c r="S1734" s="92"/>
      <c r="T1734" s="93"/>
      <c r="U1734" s="38"/>
      <c r="V1734" s="38"/>
      <c r="W1734" s="38"/>
      <c r="X1734" s="38"/>
      <c r="Y1734" s="38"/>
      <c r="Z1734" s="38"/>
      <c r="AA1734" s="38"/>
      <c r="AB1734" s="38"/>
      <c r="AC1734" s="38"/>
      <c r="AD1734" s="38"/>
      <c r="AE1734" s="38"/>
      <c r="AT1734" s="17" t="s">
        <v>159</v>
      </c>
      <c r="AU1734" s="17" t="s">
        <v>83</v>
      </c>
    </row>
    <row r="1735" s="15" customFormat="1">
      <c r="A1735" s="15"/>
      <c r="B1735" s="261"/>
      <c r="C1735" s="262"/>
      <c r="D1735" s="234" t="s">
        <v>160</v>
      </c>
      <c r="E1735" s="263" t="s">
        <v>1</v>
      </c>
      <c r="F1735" s="264" t="s">
        <v>2233</v>
      </c>
      <c r="G1735" s="262"/>
      <c r="H1735" s="263" t="s">
        <v>1</v>
      </c>
      <c r="I1735" s="265"/>
      <c r="J1735" s="262"/>
      <c r="K1735" s="262"/>
      <c r="L1735" s="266"/>
      <c r="M1735" s="267"/>
      <c r="N1735" s="268"/>
      <c r="O1735" s="268"/>
      <c r="P1735" s="268"/>
      <c r="Q1735" s="268"/>
      <c r="R1735" s="268"/>
      <c r="S1735" s="268"/>
      <c r="T1735" s="269"/>
      <c r="U1735" s="15"/>
      <c r="V1735" s="15"/>
      <c r="W1735" s="15"/>
      <c r="X1735" s="15"/>
      <c r="Y1735" s="15"/>
      <c r="Z1735" s="15"/>
      <c r="AA1735" s="15"/>
      <c r="AB1735" s="15"/>
      <c r="AC1735" s="15"/>
      <c r="AD1735" s="15"/>
      <c r="AE1735" s="15"/>
      <c r="AT1735" s="270" t="s">
        <v>160</v>
      </c>
      <c r="AU1735" s="270" t="s">
        <v>83</v>
      </c>
      <c r="AV1735" s="15" t="s">
        <v>81</v>
      </c>
      <c r="AW1735" s="15" t="s">
        <v>30</v>
      </c>
      <c r="AX1735" s="15" t="s">
        <v>73</v>
      </c>
      <c r="AY1735" s="270" t="s">
        <v>151</v>
      </c>
    </row>
    <row r="1736" s="13" customFormat="1">
      <c r="A1736" s="13"/>
      <c r="B1736" s="239"/>
      <c r="C1736" s="240"/>
      <c r="D1736" s="234" t="s">
        <v>160</v>
      </c>
      <c r="E1736" s="241" t="s">
        <v>1</v>
      </c>
      <c r="F1736" s="242" t="s">
        <v>583</v>
      </c>
      <c r="G1736" s="240"/>
      <c r="H1736" s="243">
        <v>78</v>
      </c>
      <c r="I1736" s="244"/>
      <c r="J1736" s="240"/>
      <c r="K1736" s="240"/>
      <c r="L1736" s="245"/>
      <c r="M1736" s="246"/>
      <c r="N1736" s="247"/>
      <c r="O1736" s="247"/>
      <c r="P1736" s="247"/>
      <c r="Q1736" s="247"/>
      <c r="R1736" s="247"/>
      <c r="S1736" s="247"/>
      <c r="T1736" s="24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49" t="s">
        <v>160</v>
      </c>
      <c r="AU1736" s="249" t="s">
        <v>83</v>
      </c>
      <c r="AV1736" s="13" t="s">
        <v>83</v>
      </c>
      <c r="AW1736" s="13" t="s">
        <v>30</v>
      </c>
      <c r="AX1736" s="13" t="s">
        <v>81</v>
      </c>
      <c r="AY1736" s="249" t="s">
        <v>151</v>
      </c>
    </row>
    <row r="1737" s="2" customFormat="1" ht="16.5" customHeight="1">
      <c r="A1737" s="38"/>
      <c r="B1737" s="39"/>
      <c r="C1737" s="272" t="s">
        <v>2234</v>
      </c>
      <c r="D1737" s="272" t="s">
        <v>387</v>
      </c>
      <c r="E1737" s="273" t="s">
        <v>2235</v>
      </c>
      <c r="F1737" s="274" t="s">
        <v>2236</v>
      </c>
      <c r="G1737" s="275" t="s">
        <v>348</v>
      </c>
      <c r="H1737" s="276">
        <v>333</v>
      </c>
      <c r="I1737" s="277"/>
      <c r="J1737" s="278">
        <f>ROUND(I1737*H1737,2)</f>
        <v>0</v>
      </c>
      <c r="K1737" s="279"/>
      <c r="L1737" s="280"/>
      <c r="M1737" s="281" t="s">
        <v>1</v>
      </c>
      <c r="N1737" s="282" t="s">
        <v>40</v>
      </c>
      <c r="O1737" s="92"/>
      <c r="P1737" s="230">
        <f>O1737*H1737</f>
        <v>0</v>
      </c>
      <c r="Q1737" s="230">
        <v>0.00022000000000000001</v>
      </c>
      <c r="R1737" s="230">
        <f>Q1737*H1737</f>
        <v>0.073260000000000006</v>
      </c>
      <c r="S1737" s="230">
        <v>0</v>
      </c>
      <c r="T1737" s="231">
        <f>S1737*H1737</f>
        <v>0</v>
      </c>
      <c r="U1737" s="38"/>
      <c r="V1737" s="38"/>
      <c r="W1737" s="38"/>
      <c r="X1737" s="38"/>
      <c r="Y1737" s="38"/>
      <c r="Z1737" s="38"/>
      <c r="AA1737" s="38"/>
      <c r="AB1737" s="38"/>
      <c r="AC1737" s="38"/>
      <c r="AD1737" s="38"/>
      <c r="AE1737" s="38"/>
      <c r="AR1737" s="232" t="s">
        <v>340</v>
      </c>
      <c r="AT1737" s="232" t="s">
        <v>387</v>
      </c>
      <c r="AU1737" s="232" t="s">
        <v>83</v>
      </c>
      <c r="AY1737" s="17" t="s">
        <v>151</v>
      </c>
      <c r="BE1737" s="233">
        <f>IF(N1737="základní",J1737,0)</f>
        <v>0</v>
      </c>
      <c r="BF1737" s="233">
        <f>IF(N1737="snížená",J1737,0)</f>
        <v>0</v>
      </c>
      <c r="BG1737" s="233">
        <f>IF(N1737="zákl. přenesená",J1737,0)</f>
        <v>0</v>
      </c>
      <c r="BH1737" s="233">
        <f>IF(N1737="sníž. přenesená",J1737,0)</f>
        <v>0</v>
      </c>
      <c r="BI1737" s="233">
        <f>IF(N1737="nulová",J1737,0)</f>
        <v>0</v>
      </c>
      <c r="BJ1737" s="17" t="s">
        <v>157</v>
      </c>
      <c r="BK1737" s="233">
        <f>ROUND(I1737*H1737,2)</f>
        <v>0</v>
      </c>
      <c r="BL1737" s="17" t="s">
        <v>250</v>
      </c>
      <c r="BM1737" s="232" t="s">
        <v>2237</v>
      </c>
    </row>
    <row r="1738" s="2" customFormat="1">
      <c r="A1738" s="38"/>
      <c r="B1738" s="39"/>
      <c r="C1738" s="40"/>
      <c r="D1738" s="234" t="s">
        <v>159</v>
      </c>
      <c r="E1738" s="40"/>
      <c r="F1738" s="235" t="s">
        <v>2236</v>
      </c>
      <c r="G1738" s="40"/>
      <c r="H1738" s="40"/>
      <c r="I1738" s="236"/>
      <c r="J1738" s="40"/>
      <c r="K1738" s="40"/>
      <c r="L1738" s="44"/>
      <c r="M1738" s="237"/>
      <c r="N1738" s="238"/>
      <c r="O1738" s="92"/>
      <c r="P1738" s="92"/>
      <c r="Q1738" s="92"/>
      <c r="R1738" s="92"/>
      <c r="S1738" s="92"/>
      <c r="T1738" s="93"/>
      <c r="U1738" s="38"/>
      <c r="V1738" s="38"/>
      <c r="W1738" s="38"/>
      <c r="X1738" s="38"/>
      <c r="Y1738" s="38"/>
      <c r="Z1738" s="38"/>
      <c r="AA1738" s="38"/>
      <c r="AB1738" s="38"/>
      <c r="AC1738" s="38"/>
      <c r="AD1738" s="38"/>
      <c r="AE1738" s="38"/>
      <c r="AT1738" s="17" t="s">
        <v>159</v>
      </c>
      <c r="AU1738" s="17" t="s">
        <v>83</v>
      </c>
    </row>
    <row r="1739" s="2" customFormat="1" ht="24.15" customHeight="1">
      <c r="A1739" s="38"/>
      <c r="B1739" s="39"/>
      <c r="C1739" s="272" t="s">
        <v>2238</v>
      </c>
      <c r="D1739" s="272" t="s">
        <v>387</v>
      </c>
      <c r="E1739" s="273" t="s">
        <v>2239</v>
      </c>
      <c r="F1739" s="274" t="s">
        <v>2240</v>
      </c>
      <c r="G1739" s="275" t="s">
        <v>348</v>
      </c>
      <c r="H1739" s="276">
        <v>1</v>
      </c>
      <c r="I1739" s="277"/>
      <c r="J1739" s="278">
        <f>ROUND(I1739*H1739,2)</f>
        <v>0</v>
      </c>
      <c r="K1739" s="279"/>
      <c r="L1739" s="280"/>
      <c r="M1739" s="281" t="s">
        <v>1</v>
      </c>
      <c r="N1739" s="282" t="s">
        <v>40</v>
      </c>
      <c r="O1739" s="92"/>
      <c r="P1739" s="230">
        <f>O1739*H1739</f>
        <v>0</v>
      </c>
      <c r="Q1739" s="230">
        <v>0.0019</v>
      </c>
      <c r="R1739" s="230">
        <f>Q1739*H1739</f>
        <v>0.0019</v>
      </c>
      <c r="S1739" s="230">
        <v>0</v>
      </c>
      <c r="T1739" s="231">
        <f>S1739*H1739</f>
        <v>0</v>
      </c>
      <c r="U1739" s="38"/>
      <c r="V1739" s="38"/>
      <c r="W1739" s="38"/>
      <c r="X1739" s="38"/>
      <c r="Y1739" s="38"/>
      <c r="Z1739" s="38"/>
      <c r="AA1739" s="38"/>
      <c r="AB1739" s="38"/>
      <c r="AC1739" s="38"/>
      <c r="AD1739" s="38"/>
      <c r="AE1739" s="38"/>
      <c r="AR1739" s="232" t="s">
        <v>340</v>
      </c>
      <c r="AT1739" s="232" t="s">
        <v>387</v>
      </c>
      <c r="AU1739" s="232" t="s">
        <v>83</v>
      </c>
      <c r="AY1739" s="17" t="s">
        <v>151</v>
      </c>
      <c r="BE1739" s="233">
        <f>IF(N1739="základní",J1739,0)</f>
        <v>0</v>
      </c>
      <c r="BF1739" s="233">
        <f>IF(N1739="snížená",J1739,0)</f>
        <v>0</v>
      </c>
      <c r="BG1739" s="233">
        <f>IF(N1739="zákl. přenesená",J1739,0)</f>
        <v>0</v>
      </c>
      <c r="BH1739" s="233">
        <f>IF(N1739="sníž. přenesená",J1739,0)</f>
        <v>0</v>
      </c>
      <c r="BI1739" s="233">
        <f>IF(N1739="nulová",J1739,0)</f>
        <v>0</v>
      </c>
      <c r="BJ1739" s="17" t="s">
        <v>157</v>
      </c>
      <c r="BK1739" s="233">
        <f>ROUND(I1739*H1739,2)</f>
        <v>0</v>
      </c>
      <c r="BL1739" s="17" t="s">
        <v>250</v>
      </c>
      <c r="BM1739" s="232" t="s">
        <v>2241</v>
      </c>
    </row>
    <row r="1740" s="2" customFormat="1">
      <c r="A1740" s="38"/>
      <c r="B1740" s="39"/>
      <c r="C1740" s="40"/>
      <c r="D1740" s="234" t="s">
        <v>159</v>
      </c>
      <c r="E1740" s="40"/>
      <c r="F1740" s="235" t="s">
        <v>2240</v>
      </c>
      <c r="G1740" s="40"/>
      <c r="H1740" s="40"/>
      <c r="I1740" s="236"/>
      <c r="J1740" s="40"/>
      <c r="K1740" s="40"/>
      <c r="L1740" s="44"/>
      <c r="M1740" s="237"/>
      <c r="N1740" s="238"/>
      <c r="O1740" s="92"/>
      <c r="P1740" s="92"/>
      <c r="Q1740" s="92"/>
      <c r="R1740" s="92"/>
      <c r="S1740" s="92"/>
      <c r="T1740" s="93"/>
      <c r="U1740" s="38"/>
      <c r="V1740" s="38"/>
      <c r="W1740" s="38"/>
      <c r="X1740" s="38"/>
      <c r="Y1740" s="38"/>
      <c r="Z1740" s="38"/>
      <c r="AA1740" s="38"/>
      <c r="AB1740" s="38"/>
      <c r="AC1740" s="38"/>
      <c r="AD1740" s="38"/>
      <c r="AE1740" s="38"/>
      <c r="AT1740" s="17" t="s">
        <v>159</v>
      </c>
      <c r="AU1740" s="17" t="s">
        <v>83</v>
      </c>
    </row>
    <row r="1741" s="13" customFormat="1">
      <c r="A1741" s="13"/>
      <c r="B1741" s="239"/>
      <c r="C1741" s="240"/>
      <c r="D1741" s="234" t="s">
        <v>160</v>
      </c>
      <c r="E1741" s="241" t="s">
        <v>1</v>
      </c>
      <c r="F1741" s="242" t="s">
        <v>81</v>
      </c>
      <c r="G1741" s="240"/>
      <c r="H1741" s="243">
        <v>1</v>
      </c>
      <c r="I1741" s="244"/>
      <c r="J1741" s="240"/>
      <c r="K1741" s="240"/>
      <c r="L1741" s="245"/>
      <c r="M1741" s="246"/>
      <c r="N1741" s="247"/>
      <c r="O1741" s="247"/>
      <c r="P1741" s="247"/>
      <c r="Q1741" s="247"/>
      <c r="R1741" s="247"/>
      <c r="S1741" s="247"/>
      <c r="T1741" s="248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49" t="s">
        <v>160</v>
      </c>
      <c r="AU1741" s="249" t="s">
        <v>83</v>
      </c>
      <c r="AV1741" s="13" t="s">
        <v>83</v>
      </c>
      <c r="AW1741" s="13" t="s">
        <v>30</v>
      </c>
      <c r="AX1741" s="13" t="s">
        <v>81</v>
      </c>
      <c r="AY1741" s="249" t="s">
        <v>151</v>
      </c>
    </row>
    <row r="1742" s="15" customFormat="1">
      <c r="A1742" s="15"/>
      <c r="B1742" s="261"/>
      <c r="C1742" s="262"/>
      <c r="D1742" s="234" t="s">
        <v>160</v>
      </c>
      <c r="E1742" s="263" t="s">
        <v>1</v>
      </c>
      <c r="F1742" s="264" t="s">
        <v>2242</v>
      </c>
      <c r="G1742" s="262"/>
      <c r="H1742" s="263" t="s">
        <v>1</v>
      </c>
      <c r="I1742" s="265"/>
      <c r="J1742" s="262"/>
      <c r="K1742" s="262"/>
      <c r="L1742" s="266"/>
      <c r="M1742" s="267"/>
      <c r="N1742" s="268"/>
      <c r="O1742" s="268"/>
      <c r="P1742" s="268"/>
      <c r="Q1742" s="268"/>
      <c r="R1742" s="268"/>
      <c r="S1742" s="268"/>
      <c r="T1742" s="269"/>
      <c r="U1742" s="15"/>
      <c r="V1742" s="15"/>
      <c r="W1742" s="15"/>
      <c r="X1742" s="15"/>
      <c r="Y1742" s="15"/>
      <c r="Z1742" s="15"/>
      <c r="AA1742" s="15"/>
      <c r="AB1742" s="15"/>
      <c r="AC1742" s="15"/>
      <c r="AD1742" s="15"/>
      <c r="AE1742" s="15"/>
      <c r="AT1742" s="270" t="s">
        <v>160</v>
      </c>
      <c r="AU1742" s="270" t="s">
        <v>83</v>
      </c>
      <c r="AV1742" s="15" t="s">
        <v>81</v>
      </c>
      <c r="AW1742" s="15" t="s">
        <v>30</v>
      </c>
      <c r="AX1742" s="15" t="s">
        <v>73</v>
      </c>
      <c r="AY1742" s="270" t="s">
        <v>151</v>
      </c>
    </row>
    <row r="1743" s="2" customFormat="1" ht="16.5" customHeight="1">
      <c r="A1743" s="38"/>
      <c r="B1743" s="39"/>
      <c r="C1743" s="272" t="s">
        <v>2243</v>
      </c>
      <c r="D1743" s="272" t="s">
        <v>387</v>
      </c>
      <c r="E1743" s="273" t="s">
        <v>2244</v>
      </c>
      <c r="F1743" s="274" t="s">
        <v>2245</v>
      </c>
      <c r="G1743" s="275" t="s">
        <v>348</v>
      </c>
      <c r="H1743" s="276">
        <v>1</v>
      </c>
      <c r="I1743" s="277"/>
      <c r="J1743" s="278">
        <f>ROUND(I1743*H1743,2)</f>
        <v>0</v>
      </c>
      <c r="K1743" s="279"/>
      <c r="L1743" s="280"/>
      <c r="M1743" s="281" t="s">
        <v>1</v>
      </c>
      <c r="N1743" s="282" t="s">
        <v>40</v>
      </c>
      <c r="O1743" s="92"/>
      <c r="P1743" s="230">
        <f>O1743*H1743</f>
        <v>0</v>
      </c>
      <c r="Q1743" s="230">
        <v>0.0019</v>
      </c>
      <c r="R1743" s="230">
        <f>Q1743*H1743</f>
        <v>0.0019</v>
      </c>
      <c r="S1743" s="230">
        <v>0</v>
      </c>
      <c r="T1743" s="231">
        <f>S1743*H1743</f>
        <v>0</v>
      </c>
      <c r="U1743" s="38"/>
      <c r="V1743" s="38"/>
      <c r="W1743" s="38"/>
      <c r="X1743" s="38"/>
      <c r="Y1743" s="38"/>
      <c r="Z1743" s="38"/>
      <c r="AA1743" s="38"/>
      <c r="AB1743" s="38"/>
      <c r="AC1743" s="38"/>
      <c r="AD1743" s="38"/>
      <c r="AE1743" s="38"/>
      <c r="AR1743" s="232" t="s">
        <v>340</v>
      </c>
      <c r="AT1743" s="232" t="s">
        <v>387</v>
      </c>
      <c r="AU1743" s="232" t="s">
        <v>83</v>
      </c>
      <c r="AY1743" s="17" t="s">
        <v>151</v>
      </c>
      <c r="BE1743" s="233">
        <f>IF(N1743="základní",J1743,0)</f>
        <v>0</v>
      </c>
      <c r="BF1743" s="233">
        <f>IF(N1743="snížená",J1743,0)</f>
        <v>0</v>
      </c>
      <c r="BG1743" s="233">
        <f>IF(N1743="zákl. přenesená",J1743,0)</f>
        <v>0</v>
      </c>
      <c r="BH1743" s="233">
        <f>IF(N1743="sníž. přenesená",J1743,0)</f>
        <v>0</v>
      </c>
      <c r="BI1743" s="233">
        <f>IF(N1743="nulová",J1743,0)</f>
        <v>0</v>
      </c>
      <c r="BJ1743" s="17" t="s">
        <v>157</v>
      </c>
      <c r="BK1743" s="233">
        <f>ROUND(I1743*H1743,2)</f>
        <v>0</v>
      </c>
      <c r="BL1743" s="17" t="s">
        <v>250</v>
      </c>
      <c r="BM1743" s="232" t="s">
        <v>2246</v>
      </c>
    </row>
    <row r="1744" s="2" customFormat="1">
      <c r="A1744" s="38"/>
      <c r="B1744" s="39"/>
      <c r="C1744" s="40"/>
      <c r="D1744" s="234" t="s">
        <v>159</v>
      </c>
      <c r="E1744" s="40"/>
      <c r="F1744" s="235" t="s">
        <v>2245</v>
      </c>
      <c r="G1744" s="40"/>
      <c r="H1744" s="40"/>
      <c r="I1744" s="236"/>
      <c r="J1744" s="40"/>
      <c r="K1744" s="40"/>
      <c r="L1744" s="44"/>
      <c r="M1744" s="237"/>
      <c r="N1744" s="238"/>
      <c r="O1744" s="92"/>
      <c r="P1744" s="92"/>
      <c r="Q1744" s="92"/>
      <c r="R1744" s="92"/>
      <c r="S1744" s="92"/>
      <c r="T1744" s="93"/>
      <c r="U1744" s="38"/>
      <c r="V1744" s="38"/>
      <c r="W1744" s="38"/>
      <c r="X1744" s="38"/>
      <c r="Y1744" s="38"/>
      <c r="Z1744" s="38"/>
      <c r="AA1744" s="38"/>
      <c r="AB1744" s="38"/>
      <c r="AC1744" s="38"/>
      <c r="AD1744" s="38"/>
      <c r="AE1744" s="38"/>
      <c r="AT1744" s="17" t="s">
        <v>159</v>
      </c>
      <c r="AU1744" s="17" t="s">
        <v>83</v>
      </c>
    </row>
    <row r="1745" s="13" customFormat="1">
      <c r="A1745" s="13"/>
      <c r="B1745" s="239"/>
      <c r="C1745" s="240"/>
      <c r="D1745" s="234" t="s">
        <v>160</v>
      </c>
      <c r="E1745" s="241" t="s">
        <v>1</v>
      </c>
      <c r="F1745" s="242" t="s">
        <v>81</v>
      </c>
      <c r="G1745" s="240"/>
      <c r="H1745" s="243">
        <v>1</v>
      </c>
      <c r="I1745" s="244"/>
      <c r="J1745" s="240"/>
      <c r="K1745" s="240"/>
      <c r="L1745" s="245"/>
      <c r="M1745" s="246"/>
      <c r="N1745" s="247"/>
      <c r="O1745" s="247"/>
      <c r="P1745" s="247"/>
      <c r="Q1745" s="247"/>
      <c r="R1745" s="247"/>
      <c r="S1745" s="247"/>
      <c r="T1745" s="24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49" t="s">
        <v>160</v>
      </c>
      <c r="AU1745" s="249" t="s">
        <v>83</v>
      </c>
      <c r="AV1745" s="13" t="s">
        <v>83</v>
      </c>
      <c r="AW1745" s="13" t="s">
        <v>30</v>
      </c>
      <c r="AX1745" s="13" t="s">
        <v>81</v>
      </c>
      <c r="AY1745" s="249" t="s">
        <v>151</v>
      </c>
    </row>
    <row r="1746" s="15" customFormat="1">
      <c r="A1746" s="15"/>
      <c r="B1746" s="261"/>
      <c r="C1746" s="262"/>
      <c r="D1746" s="234" t="s">
        <v>160</v>
      </c>
      <c r="E1746" s="263" t="s">
        <v>1</v>
      </c>
      <c r="F1746" s="264" t="s">
        <v>2247</v>
      </c>
      <c r="G1746" s="262"/>
      <c r="H1746" s="263" t="s">
        <v>1</v>
      </c>
      <c r="I1746" s="265"/>
      <c r="J1746" s="262"/>
      <c r="K1746" s="262"/>
      <c r="L1746" s="266"/>
      <c r="M1746" s="267"/>
      <c r="N1746" s="268"/>
      <c r="O1746" s="268"/>
      <c r="P1746" s="268"/>
      <c r="Q1746" s="268"/>
      <c r="R1746" s="268"/>
      <c r="S1746" s="268"/>
      <c r="T1746" s="269"/>
      <c r="U1746" s="15"/>
      <c r="V1746" s="15"/>
      <c r="W1746" s="15"/>
      <c r="X1746" s="15"/>
      <c r="Y1746" s="15"/>
      <c r="Z1746" s="15"/>
      <c r="AA1746" s="15"/>
      <c r="AB1746" s="15"/>
      <c r="AC1746" s="15"/>
      <c r="AD1746" s="15"/>
      <c r="AE1746" s="15"/>
      <c r="AT1746" s="270" t="s">
        <v>160</v>
      </c>
      <c r="AU1746" s="270" t="s">
        <v>83</v>
      </c>
      <c r="AV1746" s="15" t="s">
        <v>81</v>
      </c>
      <c r="AW1746" s="15" t="s">
        <v>30</v>
      </c>
      <c r="AX1746" s="15" t="s">
        <v>73</v>
      </c>
      <c r="AY1746" s="270" t="s">
        <v>151</v>
      </c>
    </row>
    <row r="1747" s="2" customFormat="1" ht="24.15" customHeight="1">
      <c r="A1747" s="38"/>
      <c r="B1747" s="39"/>
      <c r="C1747" s="220" t="s">
        <v>2248</v>
      </c>
      <c r="D1747" s="220" t="s">
        <v>153</v>
      </c>
      <c r="E1747" s="221" t="s">
        <v>2249</v>
      </c>
      <c r="F1747" s="222" t="s">
        <v>2250</v>
      </c>
      <c r="G1747" s="223" t="s">
        <v>348</v>
      </c>
      <c r="H1747" s="224">
        <v>1</v>
      </c>
      <c r="I1747" s="225"/>
      <c r="J1747" s="226">
        <f>ROUND(I1747*H1747,2)</f>
        <v>0</v>
      </c>
      <c r="K1747" s="227"/>
      <c r="L1747" s="44"/>
      <c r="M1747" s="228" t="s">
        <v>1</v>
      </c>
      <c r="N1747" s="229" t="s">
        <v>40</v>
      </c>
      <c r="O1747" s="92"/>
      <c r="P1747" s="230">
        <f>O1747*H1747</f>
        <v>0</v>
      </c>
      <c r="Q1747" s="230">
        <v>0</v>
      </c>
      <c r="R1747" s="230">
        <f>Q1747*H1747</f>
        <v>0</v>
      </c>
      <c r="S1747" s="230">
        <v>0</v>
      </c>
      <c r="T1747" s="231">
        <f>S1747*H1747</f>
        <v>0</v>
      </c>
      <c r="U1747" s="38"/>
      <c r="V1747" s="38"/>
      <c r="W1747" s="38"/>
      <c r="X1747" s="38"/>
      <c r="Y1747" s="38"/>
      <c r="Z1747" s="38"/>
      <c r="AA1747" s="38"/>
      <c r="AB1747" s="38"/>
      <c r="AC1747" s="38"/>
      <c r="AD1747" s="38"/>
      <c r="AE1747" s="38"/>
      <c r="AR1747" s="232" t="s">
        <v>250</v>
      </c>
      <c r="AT1747" s="232" t="s">
        <v>153</v>
      </c>
      <c r="AU1747" s="232" t="s">
        <v>83</v>
      </c>
      <c r="AY1747" s="17" t="s">
        <v>151</v>
      </c>
      <c r="BE1747" s="233">
        <f>IF(N1747="základní",J1747,0)</f>
        <v>0</v>
      </c>
      <c r="BF1747" s="233">
        <f>IF(N1747="snížená",J1747,0)</f>
        <v>0</v>
      </c>
      <c r="BG1747" s="233">
        <f>IF(N1747="zákl. přenesená",J1747,0)</f>
        <v>0</v>
      </c>
      <c r="BH1747" s="233">
        <f>IF(N1747="sníž. přenesená",J1747,0)</f>
        <v>0</v>
      </c>
      <c r="BI1747" s="233">
        <f>IF(N1747="nulová",J1747,0)</f>
        <v>0</v>
      </c>
      <c r="BJ1747" s="17" t="s">
        <v>157</v>
      </c>
      <c r="BK1747" s="233">
        <f>ROUND(I1747*H1747,2)</f>
        <v>0</v>
      </c>
      <c r="BL1747" s="17" t="s">
        <v>250</v>
      </c>
      <c r="BM1747" s="232" t="s">
        <v>2251</v>
      </c>
    </row>
    <row r="1748" s="2" customFormat="1">
      <c r="A1748" s="38"/>
      <c r="B1748" s="39"/>
      <c r="C1748" s="40"/>
      <c r="D1748" s="234" t="s">
        <v>159</v>
      </c>
      <c r="E1748" s="40"/>
      <c r="F1748" s="235" t="s">
        <v>2250</v>
      </c>
      <c r="G1748" s="40"/>
      <c r="H1748" s="40"/>
      <c r="I1748" s="236"/>
      <c r="J1748" s="40"/>
      <c r="K1748" s="40"/>
      <c r="L1748" s="44"/>
      <c r="M1748" s="237"/>
      <c r="N1748" s="238"/>
      <c r="O1748" s="92"/>
      <c r="P1748" s="92"/>
      <c r="Q1748" s="92"/>
      <c r="R1748" s="92"/>
      <c r="S1748" s="92"/>
      <c r="T1748" s="93"/>
      <c r="U1748" s="38"/>
      <c r="V1748" s="38"/>
      <c r="W1748" s="38"/>
      <c r="X1748" s="38"/>
      <c r="Y1748" s="38"/>
      <c r="Z1748" s="38"/>
      <c r="AA1748" s="38"/>
      <c r="AB1748" s="38"/>
      <c r="AC1748" s="38"/>
      <c r="AD1748" s="38"/>
      <c r="AE1748" s="38"/>
      <c r="AT1748" s="17" t="s">
        <v>159</v>
      </c>
      <c r="AU1748" s="17" t="s">
        <v>83</v>
      </c>
    </row>
    <row r="1749" s="2" customFormat="1" ht="16.5" customHeight="1">
      <c r="A1749" s="38"/>
      <c r="B1749" s="39"/>
      <c r="C1749" s="272" t="s">
        <v>2252</v>
      </c>
      <c r="D1749" s="272" t="s">
        <v>387</v>
      </c>
      <c r="E1749" s="273" t="s">
        <v>2253</v>
      </c>
      <c r="F1749" s="274" t="s">
        <v>2254</v>
      </c>
      <c r="G1749" s="275" t="s">
        <v>348</v>
      </c>
      <c r="H1749" s="276">
        <v>1</v>
      </c>
      <c r="I1749" s="277"/>
      <c r="J1749" s="278">
        <f>ROUND(I1749*H1749,2)</f>
        <v>0</v>
      </c>
      <c r="K1749" s="279"/>
      <c r="L1749" s="280"/>
      <c r="M1749" s="281" t="s">
        <v>1</v>
      </c>
      <c r="N1749" s="282" t="s">
        <v>40</v>
      </c>
      <c r="O1749" s="92"/>
      <c r="P1749" s="230">
        <f>O1749*H1749</f>
        <v>0</v>
      </c>
      <c r="Q1749" s="230">
        <v>0.0086999999999999994</v>
      </c>
      <c r="R1749" s="230">
        <f>Q1749*H1749</f>
        <v>0.0086999999999999994</v>
      </c>
      <c r="S1749" s="230">
        <v>0</v>
      </c>
      <c r="T1749" s="231">
        <f>S1749*H1749</f>
        <v>0</v>
      </c>
      <c r="U1749" s="38"/>
      <c r="V1749" s="38"/>
      <c r="W1749" s="38"/>
      <c r="X1749" s="38"/>
      <c r="Y1749" s="38"/>
      <c r="Z1749" s="38"/>
      <c r="AA1749" s="38"/>
      <c r="AB1749" s="38"/>
      <c r="AC1749" s="38"/>
      <c r="AD1749" s="38"/>
      <c r="AE1749" s="38"/>
      <c r="AR1749" s="232" t="s">
        <v>340</v>
      </c>
      <c r="AT1749" s="232" t="s">
        <v>387</v>
      </c>
      <c r="AU1749" s="232" t="s">
        <v>83</v>
      </c>
      <c r="AY1749" s="17" t="s">
        <v>151</v>
      </c>
      <c r="BE1749" s="233">
        <f>IF(N1749="základní",J1749,0)</f>
        <v>0</v>
      </c>
      <c r="BF1749" s="233">
        <f>IF(N1749="snížená",J1749,0)</f>
        <v>0</v>
      </c>
      <c r="BG1749" s="233">
        <f>IF(N1749="zákl. přenesená",J1749,0)</f>
        <v>0</v>
      </c>
      <c r="BH1749" s="233">
        <f>IF(N1749="sníž. přenesená",J1749,0)</f>
        <v>0</v>
      </c>
      <c r="BI1749" s="233">
        <f>IF(N1749="nulová",J1749,0)</f>
        <v>0</v>
      </c>
      <c r="BJ1749" s="17" t="s">
        <v>157</v>
      </c>
      <c r="BK1749" s="233">
        <f>ROUND(I1749*H1749,2)</f>
        <v>0</v>
      </c>
      <c r="BL1749" s="17" t="s">
        <v>250</v>
      </c>
      <c r="BM1749" s="232" t="s">
        <v>2255</v>
      </c>
    </row>
    <row r="1750" s="2" customFormat="1">
      <c r="A1750" s="38"/>
      <c r="B1750" s="39"/>
      <c r="C1750" s="40"/>
      <c r="D1750" s="234" t="s">
        <v>159</v>
      </c>
      <c r="E1750" s="40"/>
      <c r="F1750" s="235" t="s">
        <v>2254</v>
      </c>
      <c r="G1750" s="40"/>
      <c r="H1750" s="40"/>
      <c r="I1750" s="236"/>
      <c r="J1750" s="40"/>
      <c r="K1750" s="40"/>
      <c r="L1750" s="44"/>
      <c r="M1750" s="237"/>
      <c r="N1750" s="238"/>
      <c r="O1750" s="92"/>
      <c r="P1750" s="92"/>
      <c r="Q1750" s="92"/>
      <c r="R1750" s="92"/>
      <c r="S1750" s="92"/>
      <c r="T1750" s="93"/>
      <c r="U1750" s="38"/>
      <c r="V1750" s="38"/>
      <c r="W1750" s="38"/>
      <c r="X1750" s="38"/>
      <c r="Y1750" s="38"/>
      <c r="Z1750" s="38"/>
      <c r="AA1750" s="38"/>
      <c r="AB1750" s="38"/>
      <c r="AC1750" s="38"/>
      <c r="AD1750" s="38"/>
      <c r="AE1750" s="38"/>
      <c r="AT1750" s="17" t="s">
        <v>159</v>
      </c>
      <c r="AU1750" s="17" t="s">
        <v>83</v>
      </c>
    </row>
    <row r="1751" s="2" customFormat="1" ht="24.15" customHeight="1">
      <c r="A1751" s="38"/>
      <c r="B1751" s="39"/>
      <c r="C1751" s="220" t="s">
        <v>2256</v>
      </c>
      <c r="D1751" s="220" t="s">
        <v>153</v>
      </c>
      <c r="E1751" s="221" t="s">
        <v>2257</v>
      </c>
      <c r="F1751" s="222" t="s">
        <v>2258</v>
      </c>
      <c r="G1751" s="223" t="s">
        <v>348</v>
      </c>
      <c r="H1751" s="224">
        <v>1</v>
      </c>
      <c r="I1751" s="225"/>
      <c r="J1751" s="226">
        <f>ROUND(I1751*H1751,2)</f>
        <v>0</v>
      </c>
      <c r="K1751" s="227"/>
      <c r="L1751" s="44"/>
      <c r="M1751" s="228" t="s">
        <v>1</v>
      </c>
      <c r="N1751" s="229" t="s">
        <v>40</v>
      </c>
      <c r="O1751" s="92"/>
      <c r="P1751" s="230">
        <f>O1751*H1751</f>
        <v>0</v>
      </c>
      <c r="Q1751" s="230">
        <v>0</v>
      </c>
      <c r="R1751" s="230">
        <f>Q1751*H1751</f>
        <v>0</v>
      </c>
      <c r="S1751" s="230">
        <v>0</v>
      </c>
      <c r="T1751" s="231">
        <f>S1751*H1751</f>
        <v>0</v>
      </c>
      <c r="U1751" s="38"/>
      <c r="V1751" s="38"/>
      <c r="W1751" s="38"/>
      <c r="X1751" s="38"/>
      <c r="Y1751" s="38"/>
      <c r="Z1751" s="38"/>
      <c r="AA1751" s="38"/>
      <c r="AB1751" s="38"/>
      <c r="AC1751" s="38"/>
      <c r="AD1751" s="38"/>
      <c r="AE1751" s="38"/>
      <c r="AR1751" s="232" t="s">
        <v>250</v>
      </c>
      <c r="AT1751" s="232" t="s">
        <v>153</v>
      </c>
      <c r="AU1751" s="232" t="s">
        <v>83</v>
      </c>
      <c r="AY1751" s="17" t="s">
        <v>151</v>
      </c>
      <c r="BE1751" s="233">
        <f>IF(N1751="základní",J1751,0)</f>
        <v>0</v>
      </c>
      <c r="BF1751" s="233">
        <f>IF(N1751="snížená",J1751,0)</f>
        <v>0</v>
      </c>
      <c r="BG1751" s="233">
        <f>IF(N1751="zákl. přenesená",J1751,0)</f>
        <v>0</v>
      </c>
      <c r="BH1751" s="233">
        <f>IF(N1751="sníž. přenesená",J1751,0)</f>
        <v>0</v>
      </c>
      <c r="BI1751" s="233">
        <f>IF(N1751="nulová",J1751,0)</f>
        <v>0</v>
      </c>
      <c r="BJ1751" s="17" t="s">
        <v>157</v>
      </c>
      <c r="BK1751" s="233">
        <f>ROUND(I1751*H1751,2)</f>
        <v>0</v>
      </c>
      <c r="BL1751" s="17" t="s">
        <v>250</v>
      </c>
      <c r="BM1751" s="232" t="s">
        <v>2259</v>
      </c>
    </row>
    <row r="1752" s="2" customFormat="1">
      <c r="A1752" s="38"/>
      <c r="B1752" s="39"/>
      <c r="C1752" s="40"/>
      <c r="D1752" s="234" t="s">
        <v>159</v>
      </c>
      <c r="E1752" s="40"/>
      <c r="F1752" s="235" t="s">
        <v>2258</v>
      </c>
      <c r="G1752" s="40"/>
      <c r="H1752" s="40"/>
      <c r="I1752" s="236"/>
      <c r="J1752" s="40"/>
      <c r="K1752" s="40"/>
      <c r="L1752" s="44"/>
      <c r="M1752" s="237"/>
      <c r="N1752" s="238"/>
      <c r="O1752" s="92"/>
      <c r="P1752" s="92"/>
      <c r="Q1752" s="92"/>
      <c r="R1752" s="92"/>
      <c r="S1752" s="92"/>
      <c r="T1752" s="93"/>
      <c r="U1752" s="38"/>
      <c r="V1752" s="38"/>
      <c r="W1752" s="38"/>
      <c r="X1752" s="38"/>
      <c r="Y1752" s="38"/>
      <c r="Z1752" s="38"/>
      <c r="AA1752" s="38"/>
      <c r="AB1752" s="38"/>
      <c r="AC1752" s="38"/>
      <c r="AD1752" s="38"/>
      <c r="AE1752" s="38"/>
      <c r="AT1752" s="17" t="s">
        <v>159</v>
      </c>
      <c r="AU1752" s="17" t="s">
        <v>83</v>
      </c>
    </row>
    <row r="1753" s="2" customFormat="1" ht="24.15" customHeight="1">
      <c r="A1753" s="38"/>
      <c r="B1753" s="39"/>
      <c r="C1753" s="272" t="s">
        <v>2260</v>
      </c>
      <c r="D1753" s="272" t="s">
        <v>387</v>
      </c>
      <c r="E1753" s="273" t="s">
        <v>2261</v>
      </c>
      <c r="F1753" s="274" t="s">
        <v>2262</v>
      </c>
      <c r="G1753" s="275" t="s">
        <v>2263</v>
      </c>
      <c r="H1753" s="276">
        <v>1</v>
      </c>
      <c r="I1753" s="277"/>
      <c r="J1753" s="278">
        <f>ROUND(I1753*H1753,2)</f>
        <v>0</v>
      </c>
      <c r="K1753" s="279"/>
      <c r="L1753" s="280"/>
      <c r="M1753" s="281" t="s">
        <v>1</v>
      </c>
      <c r="N1753" s="282" t="s">
        <v>40</v>
      </c>
      <c r="O1753" s="92"/>
      <c r="P1753" s="230">
        <f>O1753*H1753</f>
        <v>0</v>
      </c>
      <c r="Q1753" s="230">
        <v>0.0060000000000000001</v>
      </c>
      <c r="R1753" s="230">
        <f>Q1753*H1753</f>
        <v>0.0060000000000000001</v>
      </c>
      <c r="S1753" s="230">
        <v>0</v>
      </c>
      <c r="T1753" s="231">
        <f>S1753*H1753</f>
        <v>0</v>
      </c>
      <c r="U1753" s="38"/>
      <c r="V1753" s="38"/>
      <c r="W1753" s="38"/>
      <c r="X1753" s="38"/>
      <c r="Y1753" s="38"/>
      <c r="Z1753" s="38"/>
      <c r="AA1753" s="38"/>
      <c r="AB1753" s="38"/>
      <c r="AC1753" s="38"/>
      <c r="AD1753" s="38"/>
      <c r="AE1753" s="38"/>
      <c r="AR1753" s="232" t="s">
        <v>340</v>
      </c>
      <c r="AT1753" s="232" t="s">
        <v>387</v>
      </c>
      <c r="AU1753" s="232" t="s">
        <v>83</v>
      </c>
      <c r="AY1753" s="17" t="s">
        <v>151</v>
      </c>
      <c r="BE1753" s="233">
        <f>IF(N1753="základní",J1753,0)</f>
        <v>0</v>
      </c>
      <c r="BF1753" s="233">
        <f>IF(N1753="snížená",J1753,0)</f>
        <v>0</v>
      </c>
      <c r="BG1753" s="233">
        <f>IF(N1753="zákl. přenesená",J1753,0)</f>
        <v>0</v>
      </c>
      <c r="BH1753" s="233">
        <f>IF(N1753="sníž. přenesená",J1753,0)</f>
        <v>0</v>
      </c>
      <c r="BI1753" s="233">
        <f>IF(N1753="nulová",J1753,0)</f>
        <v>0</v>
      </c>
      <c r="BJ1753" s="17" t="s">
        <v>157</v>
      </c>
      <c r="BK1753" s="233">
        <f>ROUND(I1753*H1753,2)</f>
        <v>0</v>
      </c>
      <c r="BL1753" s="17" t="s">
        <v>250</v>
      </c>
      <c r="BM1753" s="232" t="s">
        <v>2264</v>
      </c>
    </row>
    <row r="1754" s="2" customFormat="1">
      <c r="A1754" s="38"/>
      <c r="B1754" s="39"/>
      <c r="C1754" s="40"/>
      <c r="D1754" s="234" t="s">
        <v>159</v>
      </c>
      <c r="E1754" s="40"/>
      <c r="F1754" s="235" t="s">
        <v>2262</v>
      </c>
      <c r="G1754" s="40"/>
      <c r="H1754" s="40"/>
      <c r="I1754" s="236"/>
      <c r="J1754" s="40"/>
      <c r="K1754" s="40"/>
      <c r="L1754" s="44"/>
      <c r="M1754" s="237"/>
      <c r="N1754" s="238"/>
      <c r="O1754" s="92"/>
      <c r="P1754" s="92"/>
      <c r="Q1754" s="92"/>
      <c r="R1754" s="92"/>
      <c r="S1754" s="92"/>
      <c r="T1754" s="93"/>
      <c r="U1754" s="38"/>
      <c r="V1754" s="38"/>
      <c r="W1754" s="38"/>
      <c r="X1754" s="38"/>
      <c r="Y1754" s="38"/>
      <c r="Z1754" s="38"/>
      <c r="AA1754" s="38"/>
      <c r="AB1754" s="38"/>
      <c r="AC1754" s="38"/>
      <c r="AD1754" s="38"/>
      <c r="AE1754" s="38"/>
      <c r="AT1754" s="17" t="s">
        <v>159</v>
      </c>
      <c r="AU1754" s="17" t="s">
        <v>83</v>
      </c>
    </row>
    <row r="1755" s="2" customFormat="1" ht="24.15" customHeight="1">
      <c r="A1755" s="38"/>
      <c r="B1755" s="39"/>
      <c r="C1755" s="220" t="s">
        <v>2265</v>
      </c>
      <c r="D1755" s="220" t="s">
        <v>153</v>
      </c>
      <c r="E1755" s="221" t="s">
        <v>2266</v>
      </c>
      <c r="F1755" s="222" t="s">
        <v>2267</v>
      </c>
      <c r="G1755" s="223" t="s">
        <v>348</v>
      </c>
      <c r="H1755" s="224">
        <v>1</v>
      </c>
      <c r="I1755" s="225"/>
      <c r="J1755" s="226">
        <f>ROUND(I1755*H1755,2)</f>
        <v>0</v>
      </c>
      <c r="K1755" s="227"/>
      <c r="L1755" s="44"/>
      <c r="M1755" s="228" t="s">
        <v>1</v>
      </c>
      <c r="N1755" s="229" t="s">
        <v>40</v>
      </c>
      <c r="O1755" s="92"/>
      <c r="P1755" s="230">
        <f>O1755*H1755</f>
        <v>0</v>
      </c>
      <c r="Q1755" s="230">
        <v>0</v>
      </c>
      <c r="R1755" s="230">
        <f>Q1755*H1755</f>
        <v>0</v>
      </c>
      <c r="S1755" s="230">
        <v>0</v>
      </c>
      <c r="T1755" s="231">
        <f>S1755*H1755</f>
        <v>0</v>
      </c>
      <c r="U1755" s="38"/>
      <c r="V1755" s="38"/>
      <c r="W1755" s="38"/>
      <c r="X1755" s="38"/>
      <c r="Y1755" s="38"/>
      <c r="Z1755" s="38"/>
      <c r="AA1755" s="38"/>
      <c r="AB1755" s="38"/>
      <c r="AC1755" s="38"/>
      <c r="AD1755" s="38"/>
      <c r="AE1755" s="38"/>
      <c r="AR1755" s="232" t="s">
        <v>250</v>
      </c>
      <c r="AT1755" s="232" t="s">
        <v>153</v>
      </c>
      <c r="AU1755" s="232" t="s">
        <v>83</v>
      </c>
      <c r="AY1755" s="17" t="s">
        <v>151</v>
      </c>
      <c r="BE1755" s="233">
        <f>IF(N1755="základní",J1755,0)</f>
        <v>0</v>
      </c>
      <c r="BF1755" s="233">
        <f>IF(N1755="snížená",J1755,0)</f>
        <v>0</v>
      </c>
      <c r="BG1755" s="233">
        <f>IF(N1755="zákl. přenesená",J1755,0)</f>
        <v>0</v>
      </c>
      <c r="BH1755" s="233">
        <f>IF(N1755="sníž. přenesená",J1755,0)</f>
        <v>0</v>
      </c>
      <c r="BI1755" s="233">
        <f>IF(N1755="nulová",J1755,0)</f>
        <v>0</v>
      </c>
      <c r="BJ1755" s="17" t="s">
        <v>157</v>
      </c>
      <c r="BK1755" s="233">
        <f>ROUND(I1755*H1755,2)</f>
        <v>0</v>
      </c>
      <c r="BL1755" s="17" t="s">
        <v>250</v>
      </c>
      <c r="BM1755" s="232" t="s">
        <v>2268</v>
      </c>
    </row>
    <row r="1756" s="2" customFormat="1">
      <c r="A1756" s="38"/>
      <c r="B1756" s="39"/>
      <c r="C1756" s="40"/>
      <c r="D1756" s="234" t="s">
        <v>159</v>
      </c>
      <c r="E1756" s="40"/>
      <c r="F1756" s="235" t="s">
        <v>2267</v>
      </c>
      <c r="G1756" s="40"/>
      <c r="H1756" s="40"/>
      <c r="I1756" s="236"/>
      <c r="J1756" s="40"/>
      <c r="K1756" s="40"/>
      <c r="L1756" s="44"/>
      <c r="M1756" s="237"/>
      <c r="N1756" s="238"/>
      <c r="O1756" s="92"/>
      <c r="P1756" s="92"/>
      <c r="Q1756" s="92"/>
      <c r="R1756" s="92"/>
      <c r="S1756" s="92"/>
      <c r="T1756" s="93"/>
      <c r="U1756" s="38"/>
      <c r="V1756" s="38"/>
      <c r="W1756" s="38"/>
      <c r="X1756" s="38"/>
      <c r="Y1756" s="38"/>
      <c r="Z1756" s="38"/>
      <c r="AA1756" s="38"/>
      <c r="AB1756" s="38"/>
      <c r="AC1756" s="38"/>
      <c r="AD1756" s="38"/>
      <c r="AE1756" s="38"/>
      <c r="AT1756" s="17" t="s">
        <v>159</v>
      </c>
      <c r="AU1756" s="17" t="s">
        <v>83</v>
      </c>
    </row>
    <row r="1757" s="2" customFormat="1" ht="24.15" customHeight="1">
      <c r="A1757" s="38"/>
      <c r="B1757" s="39"/>
      <c r="C1757" s="272" t="s">
        <v>2269</v>
      </c>
      <c r="D1757" s="272" t="s">
        <v>387</v>
      </c>
      <c r="E1757" s="273" t="s">
        <v>2270</v>
      </c>
      <c r="F1757" s="274" t="s">
        <v>2271</v>
      </c>
      <c r="G1757" s="275" t="s">
        <v>2263</v>
      </c>
      <c r="H1757" s="276">
        <v>1</v>
      </c>
      <c r="I1757" s="277"/>
      <c r="J1757" s="278">
        <f>ROUND(I1757*H1757,2)</f>
        <v>0</v>
      </c>
      <c r="K1757" s="279"/>
      <c r="L1757" s="280"/>
      <c r="M1757" s="281" t="s">
        <v>1</v>
      </c>
      <c r="N1757" s="282" t="s">
        <v>40</v>
      </c>
      <c r="O1757" s="92"/>
      <c r="P1757" s="230">
        <f>O1757*H1757</f>
        <v>0</v>
      </c>
      <c r="Q1757" s="230">
        <v>0.0076</v>
      </c>
      <c r="R1757" s="230">
        <f>Q1757*H1757</f>
        <v>0.0076</v>
      </c>
      <c r="S1757" s="230">
        <v>0</v>
      </c>
      <c r="T1757" s="231">
        <f>S1757*H1757</f>
        <v>0</v>
      </c>
      <c r="U1757" s="38"/>
      <c r="V1757" s="38"/>
      <c r="W1757" s="38"/>
      <c r="X1757" s="38"/>
      <c r="Y1757" s="38"/>
      <c r="Z1757" s="38"/>
      <c r="AA1757" s="38"/>
      <c r="AB1757" s="38"/>
      <c r="AC1757" s="38"/>
      <c r="AD1757" s="38"/>
      <c r="AE1757" s="38"/>
      <c r="AR1757" s="232" t="s">
        <v>340</v>
      </c>
      <c r="AT1757" s="232" t="s">
        <v>387</v>
      </c>
      <c r="AU1757" s="232" t="s">
        <v>83</v>
      </c>
      <c r="AY1757" s="17" t="s">
        <v>151</v>
      </c>
      <c r="BE1757" s="233">
        <f>IF(N1757="základní",J1757,0)</f>
        <v>0</v>
      </c>
      <c r="BF1757" s="233">
        <f>IF(N1757="snížená",J1757,0)</f>
        <v>0</v>
      </c>
      <c r="BG1757" s="233">
        <f>IF(N1757="zákl. přenesená",J1757,0)</f>
        <v>0</v>
      </c>
      <c r="BH1757" s="233">
        <f>IF(N1757="sníž. přenesená",J1757,0)</f>
        <v>0</v>
      </c>
      <c r="BI1757" s="233">
        <f>IF(N1757="nulová",J1757,0)</f>
        <v>0</v>
      </c>
      <c r="BJ1757" s="17" t="s">
        <v>157</v>
      </c>
      <c r="BK1757" s="233">
        <f>ROUND(I1757*H1757,2)</f>
        <v>0</v>
      </c>
      <c r="BL1757" s="17" t="s">
        <v>250</v>
      </c>
      <c r="BM1757" s="232" t="s">
        <v>2272</v>
      </c>
    </row>
    <row r="1758" s="2" customFormat="1">
      <c r="A1758" s="38"/>
      <c r="B1758" s="39"/>
      <c r="C1758" s="40"/>
      <c r="D1758" s="234" t="s">
        <v>159</v>
      </c>
      <c r="E1758" s="40"/>
      <c r="F1758" s="235" t="s">
        <v>2271</v>
      </c>
      <c r="G1758" s="40"/>
      <c r="H1758" s="40"/>
      <c r="I1758" s="236"/>
      <c r="J1758" s="40"/>
      <c r="K1758" s="40"/>
      <c r="L1758" s="44"/>
      <c r="M1758" s="237"/>
      <c r="N1758" s="238"/>
      <c r="O1758" s="92"/>
      <c r="P1758" s="92"/>
      <c r="Q1758" s="92"/>
      <c r="R1758" s="92"/>
      <c r="S1758" s="92"/>
      <c r="T1758" s="93"/>
      <c r="U1758" s="38"/>
      <c r="V1758" s="38"/>
      <c r="W1758" s="38"/>
      <c r="X1758" s="38"/>
      <c r="Y1758" s="38"/>
      <c r="Z1758" s="38"/>
      <c r="AA1758" s="38"/>
      <c r="AB1758" s="38"/>
      <c r="AC1758" s="38"/>
      <c r="AD1758" s="38"/>
      <c r="AE1758" s="38"/>
      <c r="AT1758" s="17" t="s">
        <v>159</v>
      </c>
      <c r="AU1758" s="17" t="s">
        <v>83</v>
      </c>
    </row>
    <row r="1759" s="2" customFormat="1" ht="16.5" customHeight="1">
      <c r="A1759" s="38"/>
      <c r="B1759" s="39"/>
      <c r="C1759" s="220" t="s">
        <v>2273</v>
      </c>
      <c r="D1759" s="220" t="s">
        <v>153</v>
      </c>
      <c r="E1759" s="221" t="s">
        <v>2274</v>
      </c>
      <c r="F1759" s="222" t="s">
        <v>2275</v>
      </c>
      <c r="G1759" s="223" t="s">
        <v>156</v>
      </c>
      <c r="H1759" s="224">
        <v>4.968</v>
      </c>
      <c r="I1759" s="225"/>
      <c r="J1759" s="226">
        <f>ROUND(I1759*H1759,2)</f>
        <v>0</v>
      </c>
      <c r="K1759" s="227"/>
      <c r="L1759" s="44"/>
      <c r="M1759" s="228" t="s">
        <v>1</v>
      </c>
      <c r="N1759" s="229" t="s">
        <v>40</v>
      </c>
      <c r="O1759" s="92"/>
      <c r="P1759" s="230">
        <f>O1759*H1759</f>
        <v>0</v>
      </c>
      <c r="Q1759" s="230">
        <v>0</v>
      </c>
      <c r="R1759" s="230">
        <f>Q1759*H1759</f>
        <v>0</v>
      </c>
      <c r="S1759" s="230">
        <v>0.0094999999999999998</v>
      </c>
      <c r="T1759" s="231">
        <f>S1759*H1759</f>
        <v>0.047196000000000002</v>
      </c>
      <c r="U1759" s="38"/>
      <c r="V1759" s="38"/>
      <c r="W1759" s="38"/>
      <c r="X1759" s="38"/>
      <c r="Y1759" s="38"/>
      <c r="Z1759" s="38"/>
      <c r="AA1759" s="38"/>
      <c r="AB1759" s="38"/>
      <c r="AC1759" s="38"/>
      <c r="AD1759" s="38"/>
      <c r="AE1759" s="38"/>
      <c r="AR1759" s="232" t="s">
        <v>250</v>
      </c>
      <c r="AT1759" s="232" t="s">
        <v>153</v>
      </c>
      <c r="AU1759" s="232" t="s">
        <v>83</v>
      </c>
      <c r="AY1759" s="17" t="s">
        <v>151</v>
      </c>
      <c r="BE1759" s="233">
        <f>IF(N1759="základní",J1759,0)</f>
        <v>0</v>
      </c>
      <c r="BF1759" s="233">
        <f>IF(N1759="snížená",J1759,0)</f>
        <v>0</v>
      </c>
      <c r="BG1759" s="233">
        <f>IF(N1759="zákl. přenesená",J1759,0)</f>
        <v>0</v>
      </c>
      <c r="BH1759" s="233">
        <f>IF(N1759="sníž. přenesená",J1759,0)</f>
        <v>0</v>
      </c>
      <c r="BI1759" s="233">
        <f>IF(N1759="nulová",J1759,0)</f>
        <v>0</v>
      </c>
      <c r="BJ1759" s="17" t="s">
        <v>157</v>
      </c>
      <c r="BK1759" s="233">
        <f>ROUND(I1759*H1759,2)</f>
        <v>0</v>
      </c>
      <c r="BL1759" s="17" t="s">
        <v>250</v>
      </c>
      <c r="BM1759" s="232" t="s">
        <v>2276</v>
      </c>
    </row>
    <row r="1760" s="2" customFormat="1">
      <c r="A1760" s="38"/>
      <c r="B1760" s="39"/>
      <c r="C1760" s="40"/>
      <c r="D1760" s="234" t="s">
        <v>159</v>
      </c>
      <c r="E1760" s="40"/>
      <c r="F1760" s="235" t="s">
        <v>2275</v>
      </c>
      <c r="G1760" s="40"/>
      <c r="H1760" s="40"/>
      <c r="I1760" s="236"/>
      <c r="J1760" s="40"/>
      <c r="K1760" s="40"/>
      <c r="L1760" s="44"/>
      <c r="M1760" s="237"/>
      <c r="N1760" s="238"/>
      <c r="O1760" s="92"/>
      <c r="P1760" s="92"/>
      <c r="Q1760" s="92"/>
      <c r="R1760" s="92"/>
      <c r="S1760" s="92"/>
      <c r="T1760" s="93"/>
      <c r="U1760" s="38"/>
      <c r="V1760" s="38"/>
      <c r="W1760" s="38"/>
      <c r="X1760" s="38"/>
      <c r="Y1760" s="38"/>
      <c r="Z1760" s="38"/>
      <c r="AA1760" s="38"/>
      <c r="AB1760" s="38"/>
      <c r="AC1760" s="38"/>
      <c r="AD1760" s="38"/>
      <c r="AE1760" s="38"/>
      <c r="AT1760" s="17" t="s">
        <v>159</v>
      </c>
      <c r="AU1760" s="17" t="s">
        <v>83</v>
      </c>
    </row>
    <row r="1761" s="15" customFormat="1">
      <c r="A1761" s="15"/>
      <c r="B1761" s="261"/>
      <c r="C1761" s="262"/>
      <c r="D1761" s="234" t="s">
        <v>160</v>
      </c>
      <c r="E1761" s="263" t="s">
        <v>1</v>
      </c>
      <c r="F1761" s="264" t="s">
        <v>886</v>
      </c>
      <c r="G1761" s="262"/>
      <c r="H1761" s="263" t="s">
        <v>1</v>
      </c>
      <c r="I1761" s="265"/>
      <c r="J1761" s="262"/>
      <c r="K1761" s="262"/>
      <c r="L1761" s="266"/>
      <c r="M1761" s="267"/>
      <c r="N1761" s="268"/>
      <c r="O1761" s="268"/>
      <c r="P1761" s="268"/>
      <c r="Q1761" s="268"/>
      <c r="R1761" s="268"/>
      <c r="S1761" s="268"/>
      <c r="T1761" s="269"/>
      <c r="U1761" s="15"/>
      <c r="V1761" s="15"/>
      <c r="W1761" s="15"/>
      <c r="X1761" s="15"/>
      <c r="Y1761" s="15"/>
      <c r="Z1761" s="15"/>
      <c r="AA1761" s="15"/>
      <c r="AB1761" s="15"/>
      <c r="AC1761" s="15"/>
      <c r="AD1761" s="15"/>
      <c r="AE1761" s="15"/>
      <c r="AT1761" s="270" t="s">
        <v>160</v>
      </c>
      <c r="AU1761" s="270" t="s">
        <v>83</v>
      </c>
      <c r="AV1761" s="15" t="s">
        <v>81</v>
      </c>
      <c r="AW1761" s="15" t="s">
        <v>30</v>
      </c>
      <c r="AX1761" s="15" t="s">
        <v>73</v>
      </c>
      <c r="AY1761" s="270" t="s">
        <v>151</v>
      </c>
    </row>
    <row r="1762" s="13" customFormat="1">
      <c r="A1762" s="13"/>
      <c r="B1762" s="239"/>
      <c r="C1762" s="240"/>
      <c r="D1762" s="234" t="s">
        <v>160</v>
      </c>
      <c r="E1762" s="241" t="s">
        <v>1</v>
      </c>
      <c r="F1762" s="242" t="s">
        <v>2277</v>
      </c>
      <c r="G1762" s="240"/>
      <c r="H1762" s="243">
        <v>4.968</v>
      </c>
      <c r="I1762" s="244"/>
      <c r="J1762" s="240"/>
      <c r="K1762" s="240"/>
      <c r="L1762" s="245"/>
      <c r="M1762" s="246"/>
      <c r="N1762" s="247"/>
      <c r="O1762" s="247"/>
      <c r="P1762" s="247"/>
      <c r="Q1762" s="247"/>
      <c r="R1762" s="247"/>
      <c r="S1762" s="247"/>
      <c r="T1762" s="24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49" t="s">
        <v>160</v>
      </c>
      <c r="AU1762" s="249" t="s">
        <v>83</v>
      </c>
      <c r="AV1762" s="13" t="s">
        <v>83</v>
      </c>
      <c r="AW1762" s="13" t="s">
        <v>30</v>
      </c>
      <c r="AX1762" s="13" t="s">
        <v>73</v>
      </c>
      <c r="AY1762" s="249" t="s">
        <v>151</v>
      </c>
    </row>
    <row r="1763" s="14" customFormat="1">
      <c r="A1763" s="14"/>
      <c r="B1763" s="250"/>
      <c r="C1763" s="251"/>
      <c r="D1763" s="234" t="s">
        <v>160</v>
      </c>
      <c r="E1763" s="252" t="s">
        <v>1</v>
      </c>
      <c r="F1763" s="253" t="s">
        <v>162</v>
      </c>
      <c r="G1763" s="251"/>
      <c r="H1763" s="254">
        <v>4.968</v>
      </c>
      <c r="I1763" s="255"/>
      <c r="J1763" s="251"/>
      <c r="K1763" s="251"/>
      <c r="L1763" s="256"/>
      <c r="M1763" s="257"/>
      <c r="N1763" s="258"/>
      <c r="O1763" s="258"/>
      <c r="P1763" s="258"/>
      <c r="Q1763" s="258"/>
      <c r="R1763" s="258"/>
      <c r="S1763" s="258"/>
      <c r="T1763" s="25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60" t="s">
        <v>160</v>
      </c>
      <c r="AU1763" s="260" t="s">
        <v>83</v>
      </c>
      <c r="AV1763" s="14" t="s">
        <v>157</v>
      </c>
      <c r="AW1763" s="14" t="s">
        <v>30</v>
      </c>
      <c r="AX1763" s="14" t="s">
        <v>81</v>
      </c>
      <c r="AY1763" s="260" t="s">
        <v>151</v>
      </c>
    </row>
    <row r="1764" s="2" customFormat="1" ht="33" customHeight="1">
      <c r="A1764" s="38"/>
      <c r="B1764" s="39"/>
      <c r="C1764" s="220" t="s">
        <v>2278</v>
      </c>
      <c r="D1764" s="220" t="s">
        <v>153</v>
      </c>
      <c r="E1764" s="221" t="s">
        <v>2279</v>
      </c>
      <c r="F1764" s="222" t="s">
        <v>2280</v>
      </c>
      <c r="G1764" s="223" t="s">
        <v>156</v>
      </c>
      <c r="H1764" s="224">
        <v>184.5</v>
      </c>
      <c r="I1764" s="225"/>
      <c r="J1764" s="226">
        <f>ROUND(I1764*H1764,2)</f>
        <v>0</v>
      </c>
      <c r="K1764" s="227"/>
      <c r="L1764" s="44"/>
      <c r="M1764" s="228" t="s">
        <v>1</v>
      </c>
      <c r="N1764" s="229" t="s">
        <v>40</v>
      </c>
      <c r="O1764" s="92"/>
      <c r="P1764" s="230">
        <f>O1764*H1764</f>
        <v>0</v>
      </c>
      <c r="Q1764" s="230">
        <v>0</v>
      </c>
      <c r="R1764" s="230">
        <f>Q1764*H1764</f>
        <v>0</v>
      </c>
      <c r="S1764" s="230">
        <v>0</v>
      </c>
      <c r="T1764" s="231">
        <f>S1764*H1764</f>
        <v>0</v>
      </c>
      <c r="U1764" s="38"/>
      <c r="V1764" s="38"/>
      <c r="W1764" s="38"/>
      <c r="X1764" s="38"/>
      <c r="Y1764" s="38"/>
      <c r="Z1764" s="38"/>
      <c r="AA1764" s="38"/>
      <c r="AB1764" s="38"/>
      <c r="AC1764" s="38"/>
      <c r="AD1764" s="38"/>
      <c r="AE1764" s="38"/>
      <c r="AR1764" s="232" t="s">
        <v>250</v>
      </c>
      <c r="AT1764" s="232" t="s">
        <v>153</v>
      </c>
      <c r="AU1764" s="232" t="s">
        <v>83</v>
      </c>
      <c r="AY1764" s="17" t="s">
        <v>151</v>
      </c>
      <c r="BE1764" s="233">
        <f>IF(N1764="základní",J1764,0)</f>
        <v>0</v>
      </c>
      <c r="BF1764" s="233">
        <f>IF(N1764="snížená",J1764,0)</f>
        <v>0</v>
      </c>
      <c r="BG1764" s="233">
        <f>IF(N1764="zákl. přenesená",J1764,0)</f>
        <v>0</v>
      </c>
      <c r="BH1764" s="233">
        <f>IF(N1764="sníž. přenesená",J1764,0)</f>
        <v>0</v>
      </c>
      <c r="BI1764" s="233">
        <f>IF(N1764="nulová",J1764,0)</f>
        <v>0</v>
      </c>
      <c r="BJ1764" s="17" t="s">
        <v>157</v>
      </c>
      <c r="BK1764" s="233">
        <f>ROUND(I1764*H1764,2)</f>
        <v>0</v>
      </c>
      <c r="BL1764" s="17" t="s">
        <v>250</v>
      </c>
      <c r="BM1764" s="232" t="s">
        <v>2281</v>
      </c>
    </row>
    <row r="1765" s="2" customFormat="1">
      <c r="A1765" s="38"/>
      <c r="B1765" s="39"/>
      <c r="C1765" s="40"/>
      <c r="D1765" s="234" t="s">
        <v>159</v>
      </c>
      <c r="E1765" s="40"/>
      <c r="F1765" s="235" t="s">
        <v>2280</v>
      </c>
      <c r="G1765" s="40"/>
      <c r="H1765" s="40"/>
      <c r="I1765" s="236"/>
      <c r="J1765" s="40"/>
      <c r="K1765" s="40"/>
      <c r="L1765" s="44"/>
      <c r="M1765" s="237"/>
      <c r="N1765" s="238"/>
      <c r="O1765" s="92"/>
      <c r="P1765" s="92"/>
      <c r="Q1765" s="92"/>
      <c r="R1765" s="92"/>
      <c r="S1765" s="92"/>
      <c r="T1765" s="93"/>
      <c r="U1765" s="38"/>
      <c r="V1765" s="38"/>
      <c r="W1765" s="38"/>
      <c r="X1765" s="38"/>
      <c r="Y1765" s="38"/>
      <c r="Z1765" s="38"/>
      <c r="AA1765" s="38"/>
      <c r="AB1765" s="38"/>
      <c r="AC1765" s="38"/>
      <c r="AD1765" s="38"/>
      <c r="AE1765" s="38"/>
      <c r="AT1765" s="17" t="s">
        <v>159</v>
      </c>
      <c r="AU1765" s="17" t="s">
        <v>83</v>
      </c>
    </row>
    <row r="1766" s="13" customFormat="1">
      <c r="A1766" s="13"/>
      <c r="B1766" s="239"/>
      <c r="C1766" s="240"/>
      <c r="D1766" s="234" t="s">
        <v>160</v>
      </c>
      <c r="E1766" s="241" t="s">
        <v>1</v>
      </c>
      <c r="F1766" s="242" t="s">
        <v>1990</v>
      </c>
      <c r="G1766" s="240"/>
      <c r="H1766" s="243">
        <v>184.5</v>
      </c>
      <c r="I1766" s="244"/>
      <c r="J1766" s="240"/>
      <c r="K1766" s="240"/>
      <c r="L1766" s="245"/>
      <c r="M1766" s="246"/>
      <c r="N1766" s="247"/>
      <c r="O1766" s="247"/>
      <c r="P1766" s="247"/>
      <c r="Q1766" s="247"/>
      <c r="R1766" s="247"/>
      <c r="S1766" s="247"/>
      <c r="T1766" s="248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49" t="s">
        <v>160</v>
      </c>
      <c r="AU1766" s="249" t="s">
        <v>83</v>
      </c>
      <c r="AV1766" s="13" t="s">
        <v>83</v>
      </c>
      <c r="AW1766" s="13" t="s">
        <v>30</v>
      </c>
      <c r="AX1766" s="13" t="s">
        <v>73</v>
      </c>
      <c r="AY1766" s="249" t="s">
        <v>151</v>
      </c>
    </row>
    <row r="1767" s="14" customFormat="1">
      <c r="A1767" s="14"/>
      <c r="B1767" s="250"/>
      <c r="C1767" s="251"/>
      <c r="D1767" s="234" t="s">
        <v>160</v>
      </c>
      <c r="E1767" s="252" t="s">
        <v>1</v>
      </c>
      <c r="F1767" s="253" t="s">
        <v>162</v>
      </c>
      <c r="G1767" s="251"/>
      <c r="H1767" s="254">
        <v>184.5</v>
      </c>
      <c r="I1767" s="255"/>
      <c r="J1767" s="251"/>
      <c r="K1767" s="251"/>
      <c r="L1767" s="256"/>
      <c r="M1767" s="257"/>
      <c r="N1767" s="258"/>
      <c r="O1767" s="258"/>
      <c r="P1767" s="258"/>
      <c r="Q1767" s="258"/>
      <c r="R1767" s="258"/>
      <c r="S1767" s="258"/>
      <c r="T1767" s="259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60" t="s">
        <v>160</v>
      </c>
      <c r="AU1767" s="260" t="s">
        <v>83</v>
      </c>
      <c r="AV1767" s="14" t="s">
        <v>157</v>
      </c>
      <c r="AW1767" s="14" t="s">
        <v>30</v>
      </c>
      <c r="AX1767" s="14" t="s">
        <v>81</v>
      </c>
      <c r="AY1767" s="260" t="s">
        <v>151</v>
      </c>
    </row>
    <row r="1768" s="2" customFormat="1" ht="24.15" customHeight="1">
      <c r="A1768" s="38"/>
      <c r="B1768" s="39"/>
      <c r="C1768" s="272" t="s">
        <v>2282</v>
      </c>
      <c r="D1768" s="272" t="s">
        <v>387</v>
      </c>
      <c r="E1768" s="273" t="s">
        <v>2283</v>
      </c>
      <c r="F1768" s="274" t="s">
        <v>2284</v>
      </c>
      <c r="G1768" s="275" t="s">
        <v>348</v>
      </c>
      <c r="H1768" s="276">
        <v>2.706</v>
      </c>
      <c r="I1768" s="277"/>
      <c r="J1768" s="278">
        <f>ROUND(I1768*H1768,2)</f>
        <v>0</v>
      </c>
      <c r="K1768" s="279"/>
      <c r="L1768" s="280"/>
      <c r="M1768" s="281" t="s">
        <v>1</v>
      </c>
      <c r="N1768" s="282" t="s">
        <v>40</v>
      </c>
      <c r="O1768" s="92"/>
      <c r="P1768" s="230">
        <f>O1768*H1768</f>
        <v>0</v>
      </c>
      <c r="Q1768" s="230">
        <v>0</v>
      </c>
      <c r="R1768" s="230">
        <f>Q1768*H1768</f>
        <v>0</v>
      </c>
      <c r="S1768" s="230">
        <v>0</v>
      </c>
      <c r="T1768" s="231">
        <f>S1768*H1768</f>
        <v>0</v>
      </c>
      <c r="U1768" s="38"/>
      <c r="V1768" s="38"/>
      <c r="W1768" s="38"/>
      <c r="X1768" s="38"/>
      <c r="Y1768" s="38"/>
      <c r="Z1768" s="38"/>
      <c r="AA1768" s="38"/>
      <c r="AB1768" s="38"/>
      <c r="AC1768" s="38"/>
      <c r="AD1768" s="38"/>
      <c r="AE1768" s="38"/>
      <c r="AR1768" s="232" t="s">
        <v>340</v>
      </c>
      <c r="AT1768" s="232" t="s">
        <v>387</v>
      </c>
      <c r="AU1768" s="232" t="s">
        <v>83</v>
      </c>
      <c r="AY1768" s="17" t="s">
        <v>151</v>
      </c>
      <c r="BE1768" s="233">
        <f>IF(N1768="základní",J1768,0)</f>
        <v>0</v>
      </c>
      <c r="BF1768" s="233">
        <f>IF(N1768="snížená",J1768,0)</f>
        <v>0</v>
      </c>
      <c r="BG1768" s="233">
        <f>IF(N1768="zákl. přenesená",J1768,0)</f>
        <v>0</v>
      </c>
      <c r="BH1768" s="233">
        <f>IF(N1768="sníž. přenesená",J1768,0)</f>
        <v>0</v>
      </c>
      <c r="BI1768" s="233">
        <f>IF(N1768="nulová",J1768,0)</f>
        <v>0</v>
      </c>
      <c r="BJ1768" s="17" t="s">
        <v>157</v>
      </c>
      <c r="BK1768" s="233">
        <f>ROUND(I1768*H1768,2)</f>
        <v>0</v>
      </c>
      <c r="BL1768" s="17" t="s">
        <v>250</v>
      </c>
      <c r="BM1768" s="232" t="s">
        <v>2285</v>
      </c>
    </row>
    <row r="1769" s="2" customFormat="1">
      <c r="A1769" s="38"/>
      <c r="B1769" s="39"/>
      <c r="C1769" s="40"/>
      <c r="D1769" s="234" t="s">
        <v>159</v>
      </c>
      <c r="E1769" s="40"/>
      <c r="F1769" s="235" t="s">
        <v>2284</v>
      </c>
      <c r="G1769" s="40"/>
      <c r="H1769" s="40"/>
      <c r="I1769" s="236"/>
      <c r="J1769" s="40"/>
      <c r="K1769" s="40"/>
      <c r="L1769" s="44"/>
      <c r="M1769" s="237"/>
      <c r="N1769" s="238"/>
      <c r="O1769" s="92"/>
      <c r="P1769" s="92"/>
      <c r="Q1769" s="92"/>
      <c r="R1769" s="92"/>
      <c r="S1769" s="92"/>
      <c r="T1769" s="93"/>
      <c r="U1769" s="38"/>
      <c r="V1769" s="38"/>
      <c r="W1769" s="38"/>
      <c r="X1769" s="38"/>
      <c r="Y1769" s="38"/>
      <c r="Z1769" s="38"/>
      <c r="AA1769" s="38"/>
      <c r="AB1769" s="38"/>
      <c r="AC1769" s="38"/>
      <c r="AD1769" s="38"/>
      <c r="AE1769" s="38"/>
      <c r="AT1769" s="17" t="s">
        <v>159</v>
      </c>
      <c r="AU1769" s="17" t="s">
        <v>83</v>
      </c>
    </row>
    <row r="1770" s="2" customFormat="1" ht="16.5" customHeight="1">
      <c r="A1770" s="38"/>
      <c r="B1770" s="39"/>
      <c r="C1770" s="220" t="s">
        <v>2286</v>
      </c>
      <c r="D1770" s="220" t="s">
        <v>153</v>
      </c>
      <c r="E1770" s="221" t="s">
        <v>2287</v>
      </c>
      <c r="F1770" s="222" t="s">
        <v>2288</v>
      </c>
      <c r="G1770" s="223" t="s">
        <v>348</v>
      </c>
      <c r="H1770" s="224">
        <v>2</v>
      </c>
      <c r="I1770" s="225"/>
      <c r="J1770" s="226">
        <f>ROUND(I1770*H1770,2)</f>
        <v>0</v>
      </c>
      <c r="K1770" s="227"/>
      <c r="L1770" s="44"/>
      <c r="M1770" s="228" t="s">
        <v>1</v>
      </c>
      <c r="N1770" s="229" t="s">
        <v>40</v>
      </c>
      <c r="O1770" s="92"/>
      <c r="P1770" s="230">
        <f>O1770*H1770</f>
        <v>0</v>
      </c>
      <c r="Q1770" s="230">
        <v>0</v>
      </c>
      <c r="R1770" s="230">
        <f>Q1770*H1770</f>
        <v>0</v>
      </c>
      <c r="S1770" s="230">
        <v>0.016500000000000001</v>
      </c>
      <c r="T1770" s="231">
        <f>S1770*H1770</f>
        <v>0.033000000000000002</v>
      </c>
      <c r="U1770" s="38"/>
      <c r="V1770" s="38"/>
      <c r="W1770" s="38"/>
      <c r="X1770" s="38"/>
      <c r="Y1770" s="38"/>
      <c r="Z1770" s="38"/>
      <c r="AA1770" s="38"/>
      <c r="AB1770" s="38"/>
      <c r="AC1770" s="38"/>
      <c r="AD1770" s="38"/>
      <c r="AE1770" s="38"/>
      <c r="AR1770" s="232" t="s">
        <v>250</v>
      </c>
      <c r="AT1770" s="232" t="s">
        <v>153</v>
      </c>
      <c r="AU1770" s="232" t="s">
        <v>83</v>
      </c>
      <c r="AY1770" s="17" t="s">
        <v>151</v>
      </c>
      <c r="BE1770" s="233">
        <f>IF(N1770="základní",J1770,0)</f>
        <v>0</v>
      </c>
      <c r="BF1770" s="233">
        <f>IF(N1770="snížená",J1770,0)</f>
        <v>0</v>
      </c>
      <c r="BG1770" s="233">
        <f>IF(N1770="zákl. přenesená",J1770,0)</f>
        <v>0</v>
      </c>
      <c r="BH1770" s="233">
        <f>IF(N1770="sníž. přenesená",J1770,0)</f>
        <v>0</v>
      </c>
      <c r="BI1770" s="233">
        <f>IF(N1770="nulová",J1770,0)</f>
        <v>0</v>
      </c>
      <c r="BJ1770" s="17" t="s">
        <v>157</v>
      </c>
      <c r="BK1770" s="233">
        <f>ROUND(I1770*H1770,2)</f>
        <v>0</v>
      </c>
      <c r="BL1770" s="17" t="s">
        <v>250</v>
      </c>
      <c r="BM1770" s="232" t="s">
        <v>2289</v>
      </c>
    </row>
    <row r="1771" s="2" customFormat="1">
      <c r="A1771" s="38"/>
      <c r="B1771" s="39"/>
      <c r="C1771" s="40"/>
      <c r="D1771" s="234" t="s">
        <v>159</v>
      </c>
      <c r="E1771" s="40"/>
      <c r="F1771" s="235" t="s">
        <v>2288</v>
      </c>
      <c r="G1771" s="40"/>
      <c r="H1771" s="40"/>
      <c r="I1771" s="236"/>
      <c r="J1771" s="40"/>
      <c r="K1771" s="40"/>
      <c r="L1771" s="44"/>
      <c r="M1771" s="237"/>
      <c r="N1771" s="238"/>
      <c r="O1771" s="92"/>
      <c r="P1771" s="92"/>
      <c r="Q1771" s="92"/>
      <c r="R1771" s="92"/>
      <c r="S1771" s="92"/>
      <c r="T1771" s="93"/>
      <c r="U1771" s="38"/>
      <c r="V1771" s="38"/>
      <c r="W1771" s="38"/>
      <c r="X1771" s="38"/>
      <c r="Y1771" s="38"/>
      <c r="Z1771" s="38"/>
      <c r="AA1771" s="38"/>
      <c r="AB1771" s="38"/>
      <c r="AC1771" s="38"/>
      <c r="AD1771" s="38"/>
      <c r="AE1771" s="38"/>
      <c r="AT1771" s="17" t="s">
        <v>159</v>
      </c>
      <c r="AU1771" s="17" t="s">
        <v>83</v>
      </c>
    </row>
    <row r="1772" s="2" customFormat="1" ht="24.15" customHeight="1">
      <c r="A1772" s="38"/>
      <c r="B1772" s="39"/>
      <c r="C1772" s="220" t="s">
        <v>2290</v>
      </c>
      <c r="D1772" s="220" t="s">
        <v>153</v>
      </c>
      <c r="E1772" s="221" t="s">
        <v>2291</v>
      </c>
      <c r="F1772" s="222" t="s">
        <v>2292</v>
      </c>
      <c r="G1772" s="223" t="s">
        <v>267</v>
      </c>
      <c r="H1772" s="224">
        <v>12.731</v>
      </c>
      <c r="I1772" s="225"/>
      <c r="J1772" s="226">
        <f>ROUND(I1772*H1772,2)</f>
        <v>0</v>
      </c>
      <c r="K1772" s="227"/>
      <c r="L1772" s="44"/>
      <c r="M1772" s="228" t="s">
        <v>1</v>
      </c>
      <c r="N1772" s="229" t="s">
        <v>40</v>
      </c>
      <c r="O1772" s="92"/>
      <c r="P1772" s="230">
        <f>O1772*H1772</f>
        <v>0</v>
      </c>
      <c r="Q1772" s="230">
        <v>0</v>
      </c>
      <c r="R1772" s="230">
        <f>Q1772*H1772</f>
        <v>0</v>
      </c>
      <c r="S1772" s="230">
        <v>0</v>
      </c>
      <c r="T1772" s="231">
        <f>S1772*H1772</f>
        <v>0</v>
      </c>
      <c r="U1772" s="38"/>
      <c r="V1772" s="38"/>
      <c r="W1772" s="38"/>
      <c r="X1772" s="38"/>
      <c r="Y1772" s="38"/>
      <c r="Z1772" s="38"/>
      <c r="AA1772" s="38"/>
      <c r="AB1772" s="38"/>
      <c r="AC1772" s="38"/>
      <c r="AD1772" s="38"/>
      <c r="AE1772" s="38"/>
      <c r="AR1772" s="232" t="s">
        <v>250</v>
      </c>
      <c r="AT1772" s="232" t="s">
        <v>153</v>
      </c>
      <c r="AU1772" s="232" t="s">
        <v>83</v>
      </c>
      <c r="AY1772" s="17" t="s">
        <v>151</v>
      </c>
      <c r="BE1772" s="233">
        <f>IF(N1772="základní",J1772,0)</f>
        <v>0</v>
      </c>
      <c r="BF1772" s="233">
        <f>IF(N1772="snížená",J1772,0)</f>
        <v>0</v>
      </c>
      <c r="BG1772" s="233">
        <f>IF(N1772="zákl. přenesená",J1772,0)</f>
        <v>0</v>
      </c>
      <c r="BH1772" s="233">
        <f>IF(N1772="sníž. přenesená",J1772,0)</f>
        <v>0</v>
      </c>
      <c r="BI1772" s="233">
        <f>IF(N1772="nulová",J1772,0)</f>
        <v>0</v>
      </c>
      <c r="BJ1772" s="17" t="s">
        <v>157</v>
      </c>
      <c r="BK1772" s="233">
        <f>ROUND(I1772*H1772,2)</f>
        <v>0</v>
      </c>
      <c r="BL1772" s="17" t="s">
        <v>250</v>
      </c>
      <c r="BM1772" s="232" t="s">
        <v>2293</v>
      </c>
    </row>
    <row r="1773" s="2" customFormat="1">
      <c r="A1773" s="38"/>
      <c r="B1773" s="39"/>
      <c r="C1773" s="40"/>
      <c r="D1773" s="234" t="s">
        <v>159</v>
      </c>
      <c r="E1773" s="40"/>
      <c r="F1773" s="235" t="s">
        <v>2294</v>
      </c>
      <c r="G1773" s="40"/>
      <c r="H1773" s="40"/>
      <c r="I1773" s="236"/>
      <c r="J1773" s="40"/>
      <c r="K1773" s="40"/>
      <c r="L1773" s="44"/>
      <c r="M1773" s="237"/>
      <c r="N1773" s="238"/>
      <c r="O1773" s="92"/>
      <c r="P1773" s="92"/>
      <c r="Q1773" s="92"/>
      <c r="R1773" s="92"/>
      <c r="S1773" s="92"/>
      <c r="T1773" s="93"/>
      <c r="U1773" s="38"/>
      <c r="V1773" s="38"/>
      <c r="W1773" s="38"/>
      <c r="X1773" s="38"/>
      <c r="Y1773" s="38"/>
      <c r="Z1773" s="38"/>
      <c r="AA1773" s="38"/>
      <c r="AB1773" s="38"/>
      <c r="AC1773" s="38"/>
      <c r="AD1773" s="38"/>
      <c r="AE1773" s="38"/>
      <c r="AT1773" s="17" t="s">
        <v>159</v>
      </c>
      <c r="AU1773" s="17" t="s">
        <v>83</v>
      </c>
    </row>
    <row r="1774" s="12" customFormat="1" ht="22.8" customHeight="1">
      <c r="A1774" s="12"/>
      <c r="B1774" s="204"/>
      <c r="C1774" s="205"/>
      <c r="D1774" s="206" t="s">
        <v>72</v>
      </c>
      <c r="E1774" s="218" t="s">
        <v>2295</v>
      </c>
      <c r="F1774" s="218" t="s">
        <v>2296</v>
      </c>
      <c r="G1774" s="205"/>
      <c r="H1774" s="205"/>
      <c r="I1774" s="208"/>
      <c r="J1774" s="219">
        <f>BK1774</f>
        <v>0</v>
      </c>
      <c r="K1774" s="205"/>
      <c r="L1774" s="210"/>
      <c r="M1774" s="211"/>
      <c r="N1774" s="212"/>
      <c r="O1774" s="212"/>
      <c r="P1774" s="213">
        <f>SUM(P1775:P1863)</f>
        <v>0</v>
      </c>
      <c r="Q1774" s="212"/>
      <c r="R1774" s="213">
        <f>SUM(R1775:R1863)</f>
        <v>2.2608252899999992</v>
      </c>
      <c r="S1774" s="212"/>
      <c r="T1774" s="214">
        <f>SUM(T1775:T1863)</f>
        <v>0.23958825</v>
      </c>
      <c r="U1774" s="12"/>
      <c r="V1774" s="12"/>
      <c r="W1774" s="12"/>
      <c r="X1774" s="12"/>
      <c r="Y1774" s="12"/>
      <c r="Z1774" s="12"/>
      <c r="AA1774" s="12"/>
      <c r="AB1774" s="12"/>
      <c r="AC1774" s="12"/>
      <c r="AD1774" s="12"/>
      <c r="AE1774" s="12"/>
      <c r="AR1774" s="215" t="s">
        <v>83</v>
      </c>
      <c r="AT1774" s="216" t="s">
        <v>72</v>
      </c>
      <c r="AU1774" s="216" t="s">
        <v>81</v>
      </c>
      <c r="AY1774" s="215" t="s">
        <v>151</v>
      </c>
      <c r="BK1774" s="217">
        <f>SUM(BK1775:BK1863)</f>
        <v>0</v>
      </c>
    </row>
    <row r="1775" s="2" customFormat="1" ht="16.5" customHeight="1">
      <c r="A1775" s="38"/>
      <c r="B1775" s="39"/>
      <c r="C1775" s="220" t="s">
        <v>2297</v>
      </c>
      <c r="D1775" s="220" t="s">
        <v>153</v>
      </c>
      <c r="E1775" s="221" t="s">
        <v>2298</v>
      </c>
      <c r="F1775" s="222" t="s">
        <v>2299</v>
      </c>
      <c r="G1775" s="223" t="s">
        <v>156</v>
      </c>
      <c r="H1775" s="224">
        <v>14.135</v>
      </c>
      <c r="I1775" s="225"/>
      <c r="J1775" s="226">
        <f>ROUND(I1775*H1775,2)</f>
        <v>0</v>
      </c>
      <c r="K1775" s="227"/>
      <c r="L1775" s="44"/>
      <c r="M1775" s="228" t="s">
        <v>1</v>
      </c>
      <c r="N1775" s="229" t="s">
        <v>40</v>
      </c>
      <c r="O1775" s="92"/>
      <c r="P1775" s="230">
        <f>O1775*H1775</f>
        <v>0</v>
      </c>
      <c r="Q1775" s="230">
        <v>0</v>
      </c>
      <c r="R1775" s="230">
        <f>Q1775*H1775</f>
        <v>0</v>
      </c>
      <c r="S1775" s="230">
        <v>0.01695</v>
      </c>
      <c r="T1775" s="231">
        <f>S1775*H1775</f>
        <v>0.23958825</v>
      </c>
      <c r="U1775" s="38"/>
      <c r="V1775" s="38"/>
      <c r="W1775" s="38"/>
      <c r="X1775" s="38"/>
      <c r="Y1775" s="38"/>
      <c r="Z1775" s="38"/>
      <c r="AA1775" s="38"/>
      <c r="AB1775" s="38"/>
      <c r="AC1775" s="38"/>
      <c r="AD1775" s="38"/>
      <c r="AE1775" s="38"/>
      <c r="AR1775" s="232" t="s">
        <v>250</v>
      </c>
      <c r="AT1775" s="232" t="s">
        <v>153</v>
      </c>
      <c r="AU1775" s="232" t="s">
        <v>83</v>
      </c>
      <c r="AY1775" s="17" t="s">
        <v>151</v>
      </c>
      <c r="BE1775" s="233">
        <f>IF(N1775="základní",J1775,0)</f>
        <v>0</v>
      </c>
      <c r="BF1775" s="233">
        <f>IF(N1775="snížená",J1775,0)</f>
        <v>0</v>
      </c>
      <c r="BG1775" s="233">
        <f>IF(N1775="zákl. přenesená",J1775,0)</f>
        <v>0</v>
      </c>
      <c r="BH1775" s="233">
        <f>IF(N1775="sníž. přenesená",J1775,0)</f>
        <v>0</v>
      </c>
      <c r="BI1775" s="233">
        <f>IF(N1775="nulová",J1775,0)</f>
        <v>0</v>
      </c>
      <c r="BJ1775" s="17" t="s">
        <v>157</v>
      </c>
      <c r="BK1775" s="233">
        <f>ROUND(I1775*H1775,2)</f>
        <v>0</v>
      </c>
      <c r="BL1775" s="17" t="s">
        <v>250</v>
      </c>
      <c r="BM1775" s="232" t="s">
        <v>2300</v>
      </c>
    </row>
    <row r="1776" s="2" customFormat="1">
      <c r="A1776" s="38"/>
      <c r="B1776" s="39"/>
      <c r="C1776" s="40"/>
      <c r="D1776" s="234" t="s">
        <v>159</v>
      </c>
      <c r="E1776" s="40"/>
      <c r="F1776" s="235" t="s">
        <v>2299</v>
      </c>
      <c r="G1776" s="40"/>
      <c r="H1776" s="40"/>
      <c r="I1776" s="236"/>
      <c r="J1776" s="40"/>
      <c r="K1776" s="40"/>
      <c r="L1776" s="44"/>
      <c r="M1776" s="237"/>
      <c r="N1776" s="238"/>
      <c r="O1776" s="92"/>
      <c r="P1776" s="92"/>
      <c r="Q1776" s="92"/>
      <c r="R1776" s="92"/>
      <c r="S1776" s="92"/>
      <c r="T1776" s="93"/>
      <c r="U1776" s="38"/>
      <c r="V1776" s="38"/>
      <c r="W1776" s="38"/>
      <c r="X1776" s="38"/>
      <c r="Y1776" s="38"/>
      <c r="Z1776" s="38"/>
      <c r="AA1776" s="38"/>
      <c r="AB1776" s="38"/>
      <c r="AC1776" s="38"/>
      <c r="AD1776" s="38"/>
      <c r="AE1776" s="38"/>
      <c r="AT1776" s="17" t="s">
        <v>159</v>
      </c>
      <c r="AU1776" s="17" t="s">
        <v>83</v>
      </c>
    </row>
    <row r="1777" s="15" customFormat="1">
      <c r="A1777" s="15"/>
      <c r="B1777" s="261"/>
      <c r="C1777" s="262"/>
      <c r="D1777" s="234" t="s">
        <v>160</v>
      </c>
      <c r="E1777" s="263" t="s">
        <v>1</v>
      </c>
      <c r="F1777" s="264" t="s">
        <v>886</v>
      </c>
      <c r="G1777" s="262"/>
      <c r="H1777" s="263" t="s">
        <v>1</v>
      </c>
      <c r="I1777" s="265"/>
      <c r="J1777" s="262"/>
      <c r="K1777" s="262"/>
      <c r="L1777" s="266"/>
      <c r="M1777" s="267"/>
      <c r="N1777" s="268"/>
      <c r="O1777" s="268"/>
      <c r="P1777" s="268"/>
      <c r="Q1777" s="268"/>
      <c r="R1777" s="268"/>
      <c r="S1777" s="268"/>
      <c r="T1777" s="269"/>
      <c r="U1777" s="15"/>
      <c r="V1777" s="15"/>
      <c r="W1777" s="15"/>
      <c r="X1777" s="15"/>
      <c r="Y1777" s="15"/>
      <c r="Z1777" s="15"/>
      <c r="AA1777" s="15"/>
      <c r="AB1777" s="15"/>
      <c r="AC1777" s="15"/>
      <c r="AD1777" s="15"/>
      <c r="AE1777" s="15"/>
      <c r="AT1777" s="270" t="s">
        <v>160</v>
      </c>
      <c r="AU1777" s="270" t="s">
        <v>83</v>
      </c>
      <c r="AV1777" s="15" t="s">
        <v>81</v>
      </c>
      <c r="AW1777" s="15" t="s">
        <v>30</v>
      </c>
      <c r="AX1777" s="15" t="s">
        <v>73</v>
      </c>
      <c r="AY1777" s="270" t="s">
        <v>151</v>
      </c>
    </row>
    <row r="1778" s="13" customFormat="1">
      <c r="A1778" s="13"/>
      <c r="B1778" s="239"/>
      <c r="C1778" s="240"/>
      <c r="D1778" s="234" t="s">
        <v>160</v>
      </c>
      <c r="E1778" s="241" t="s">
        <v>1</v>
      </c>
      <c r="F1778" s="242" t="s">
        <v>2301</v>
      </c>
      <c r="G1778" s="240"/>
      <c r="H1778" s="243">
        <v>10.324999999999999</v>
      </c>
      <c r="I1778" s="244"/>
      <c r="J1778" s="240"/>
      <c r="K1778" s="240"/>
      <c r="L1778" s="245"/>
      <c r="M1778" s="246"/>
      <c r="N1778" s="247"/>
      <c r="O1778" s="247"/>
      <c r="P1778" s="247"/>
      <c r="Q1778" s="247"/>
      <c r="R1778" s="247"/>
      <c r="S1778" s="247"/>
      <c r="T1778" s="248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T1778" s="249" t="s">
        <v>160</v>
      </c>
      <c r="AU1778" s="249" t="s">
        <v>83</v>
      </c>
      <c r="AV1778" s="13" t="s">
        <v>83</v>
      </c>
      <c r="AW1778" s="13" t="s">
        <v>30</v>
      </c>
      <c r="AX1778" s="13" t="s">
        <v>73</v>
      </c>
      <c r="AY1778" s="249" t="s">
        <v>151</v>
      </c>
    </row>
    <row r="1779" s="13" customFormat="1">
      <c r="A1779" s="13"/>
      <c r="B1779" s="239"/>
      <c r="C1779" s="240"/>
      <c r="D1779" s="234" t="s">
        <v>160</v>
      </c>
      <c r="E1779" s="241" t="s">
        <v>1</v>
      </c>
      <c r="F1779" s="242" t="s">
        <v>2302</v>
      </c>
      <c r="G1779" s="240"/>
      <c r="H1779" s="243">
        <v>3.8100000000000001</v>
      </c>
      <c r="I1779" s="244"/>
      <c r="J1779" s="240"/>
      <c r="K1779" s="240"/>
      <c r="L1779" s="245"/>
      <c r="M1779" s="246"/>
      <c r="N1779" s="247"/>
      <c r="O1779" s="247"/>
      <c r="P1779" s="247"/>
      <c r="Q1779" s="247"/>
      <c r="R1779" s="247"/>
      <c r="S1779" s="247"/>
      <c r="T1779" s="24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49" t="s">
        <v>160</v>
      </c>
      <c r="AU1779" s="249" t="s">
        <v>83</v>
      </c>
      <c r="AV1779" s="13" t="s">
        <v>83</v>
      </c>
      <c r="AW1779" s="13" t="s">
        <v>30</v>
      </c>
      <c r="AX1779" s="13" t="s">
        <v>73</v>
      </c>
      <c r="AY1779" s="249" t="s">
        <v>151</v>
      </c>
    </row>
    <row r="1780" s="14" customFormat="1">
      <c r="A1780" s="14"/>
      <c r="B1780" s="250"/>
      <c r="C1780" s="251"/>
      <c r="D1780" s="234" t="s">
        <v>160</v>
      </c>
      <c r="E1780" s="252" t="s">
        <v>1</v>
      </c>
      <c r="F1780" s="253" t="s">
        <v>162</v>
      </c>
      <c r="G1780" s="251"/>
      <c r="H1780" s="254">
        <v>14.135</v>
      </c>
      <c r="I1780" s="255"/>
      <c r="J1780" s="251"/>
      <c r="K1780" s="251"/>
      <c r="L1780" s="256"/>
      <c r="M1780" s="257"/>
      <c r="N1780" s="258"/>
      <c r="O1780" s="258"/>
      <c r="P1780" s="258"/>
      <c r="Q1780" s="258"/>
      <c r="R1780" s="258"/>
      <c r="S1780" s="258"/>
      <c r="T1780" s="259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60" t="s">
        <v>160</v>
      </c>
      <c r="AU1780" s="260" t="s">
        <v>83</v>
      </c>
      <c r="AV1780" s="14" t="s">
        <v>157</v>
      </c>
      <c r="AW1780" s="14" t="s">
        <v>30</v>
      </c>
      <c r="AX1780" s="14" t="s">
        <v>81</v>
      </c>
      <c r="AY1780" s="260" t="s">
        <v>151</v>
      </c>
    </row>
    <row r="1781" s="2" customFormat="1" ht="24.15" customHeight="1">
      <c r="A1781" s="38"/>
      <c r="B1781" s="39"/>
      <c r="C1781" s="220" t="s">
        <v>2303</v>
      </c>
      <c r="D1781" s="220" t="s">
        <v>153</v>
      </c>
      <c r="E1781" s="221" t="s">
        <v>2304</v>
      </c>
      <c r="F1781" s="222" t="s">
        <v>2305</v>
      </c>
      <c r="G1781" s="223" t="s">
        <v>156</v>
      </c>
      <c r="H1781" s="224">
        <v>84.587000000000003</v>
      </c>
      <c r="I1781" s="225"/>
      <c r="J1781" s="226">
        <f>ROUND(I1781*H1781,2)</f>
        <v>0</v>
      </c>
      <c r="K1781" s="227"/>
      <c r="L1781" s="44"/>
      <c r="M1781" s="228" t="s">
        <v>1</v>
      </c>
      <c r="N1781" s="229" t="s">
        <v>40</v>
      </c>
      <c r="O1781" s="92"/>
      <c r="P1781" s="230">
        <f>O1781*H1781</f>
        <v>0</v>
      </c>
      <c r="Q1781" s="230">
        <v>0</v>
      </c>
      <c r="R1781" s="230">
        <f>Q1781*H1781</f>
        <v>0</v>
      </c>
      <c r="S1781" s="230">
        <v>0</v>
      </c>
      <c r="T1781" s="231">
        <f>S1781*H1781</f>
        <v>0</v>
      </c>
      <c r="U1781" s="38"/>
      <c r="V1781" s="38"/>
      <c r="W1781" s="38"/>
      <c r="X1781" s="38"/>
      <c r="Y1781" s="38"/>
      <c r="Z1781" s="38"/>
      <c r="AA1781" s="38"/>
      <c r="AB1781" s="38"/>
      <c r="AC1781" s="38"/>
      <c r="AD1781" s="38"/>
      <c r="AE1781" s="38"/>
      <c r="AR1781" s="232" t="s">
        <v>250</v>
      </c>
      <c r="AT1781" s="232" t="s">
        <v>153</v>
      </c>
      <c r="AU1781" s="232" t="s">
        <v>83</v>
      </c>
      <c r="AY1781" s="17" t="s">
        <v>151</v>
      </c>
      <c r="BE1781" s="233">
        <f>IF(N1781="základní",J1781,0)</f>
        <v>0</v>
      </c>
      <c r="BF1781" s="233">
        <f>IF(N1781="snížená",J1781,0)</f>
        <v>0</v>
      </c>
      <c r="BG1781" s="233">
        <f>IF(N1781="zákl. přenesená",J1781,0)</f>
        <v>0</v>
      </c>
      <c r="BH1781" s="233">
        <f>IF(N1781="sníž. přenesená",J1781,0)</f>
        <v>0</v>
      </c>
      <c r="BI1781" s="233">
        <f>IF(N1781="nulová",J1781,0)</f>
        <v>0</v>
      </c>
      <c r="BJ1781" s="17" t="s">
        <v>157</v>
      </c>
      <c r="BK1781" s="233">
        <f>ROUND(I1781*H1781,2)</f>
        <v>0</v>
      </c>
      <c r="BL1781" s="17" t="s">
        <v>250</v>
      </c>
      <c r="BM1781" s="232" t="s">
        <v>2306</v>
      </c>
    </row>
    <row r="1782" s="2" customFormat="1">
      <c r="A1782" s="38"/>
      <c r="B1782" s="39"/>
      <c r="C1782" s="40"/>
      <c r="D1782" s="234" t="s">
        <v>159</v>
      </c>
      <c r="E1782" s="40"/>
      <c r="F1782" s="235" t="s">
        <v>2305</v>
      </c>
      <c r="G1782" s="40"/>
      <c r="H1782" s="40"/>
      <c r="I1782" s="236"/>
      <c r="J1782" s="40"/>
      <c r="K1782" s="40"/>
      <c r="L1782" s="44"/>
      <c r="M1782" s="237"/>
      <c r="N1782" s="238"/>
      <c r="O1782" s="92"/>
      <c r="P1782" s="92"/>
      <c r="Q1782" s="92"/>
      <c r="R1782" s="92"/>
      <c r="S1782" s="92"/>
      <c r="T1782" s="93"/>
      <c r="U1782" s="38"/>
      <c r="V1782" s="38"/>
      <c r="W1782" s="38"/>
      <c r="X1782" s="38"/>
      <c r="Y1782" s="38"/>
      <c r="Z1782" s="38"/>
      <c r="AA1782" s="38"/>
      <c r="AB1782" s="38"/>
      <c r="AC1782" s="38"/>
      <c r="AD1782" s="38"/>
      <c r="AE1782" s="38"/>
      <c r="AT1782" s="17" t="s">
        <v>159</v>
      </c>
      <c r="AU1782" s="17" t="s">
        <v>83</v>
      </c>
    </row>
    <row r="1783" s="13" customFormat="1">
      <c r="A1783" s="13"/>
      <c r="B1783" s="239"/>
      <c r="C1783" s="240"/>
      <c r="D1783" s="234" t="s">
        <v>160</v>
      </c>
      <c r="E1783" s="241" t="s">
        <v>1</v>
      </c>
      <c r="F1783" s="242" t="s">
        <v>2307</v>
      </c>
      <c r="G1783" s="240"/>
      <c r="H1783" s="243">
        <v>50.75</v>
      </c>
      <c r="I1783" s="244"/>
      <c r="J1783" s="240"/>
      <c r="K1783" s="240"/>
      <c r="L1783" s="245"/>
      <c r="M1783" s="246"/>
      <c r="N1783" s="247"/>
      <c r="O1783" s="247"/>
      <c r="P1783" s="247"/>
      <c r="Q1783" s="247"/>
      <c r="R1783" s="247"/>
      <c r="S1783" s="247"/>
      <c r="T1783" s="248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49" t="s">
        <v>160</v>
      </c>
      <c r="AU1783" s="249" t="s">
        <v>83</v>
      </c>
      <c r="AV1783" s="13" t="s">
        <v>83</v>
      </c>
      <c r="AW1783" s="13" t="s">
        <v>30</v>
      </c>
      <c r="AX1783" s="13" t="s">
        <v>73</v>
      </c>
      <c r="AY1783" s="249" t="s">
        <v>151</v>
      </c>
    </row>
    <row r="1784" s="13" customFormat="1">
      <c r="A1784" s="13"/>
      <c r="B1784" s="239"/>
      <c r="C1784" s="240"/>
      <c r="D1784" s="234" t="s">
        <v>160</v>
      </c>
      <c r="E1784" s="241" t="s">
        <v>1</v>
      </c>
      <c r="F1784" s="242" t="s">
        <v>2308</v>
      </c>
      <c r="G1784" s="240"/>
      <c r="H1784" s="243">
        <v>46.549999999999997</v>
      </c>
      <c r="I1784" s="244"/>
      <c r="J1784" s="240"/>
      <c r="K1784" s="240"/>
      <c r="L1784" s="245"/>
      <c r="M1784" s="246"/>
      <c r="N1784" s="247"/>
      <c r="O1784" s="247"/>
      <c r="P1784" s="247"/>
      <c r="Q1784" s="247"/>
      <c r="R1784" s="247"/>
      <c r="S1784" s="247"/>
      <c r="T1784" s="248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49" t="s">
        <v>160</v>
      </c>
      <c r="AU1784" s="249" t="s">
        <v>83</v>
      </c>
      <c r="AV1784" s="13" t="s">
        <v>83</v>
      </c>
      <c r="AW1784" s="13" t="s">
        <v>30</v>
      </c>
      <c r="AX1784" s="13" t="s">
        <v>73</v>
      </c>
      <c r="AY1784" s="249" t="s">
        <v>151</v>
      </c>
    </row>
    <row r="1785" s="15" customFormat="1">
      <c r="A1785" s="15"/>
      <c r="B1785" s="261"/>
      <c r="C1785" s="262"/>
      <c r="D1785" s="234" t="s">
        <v>160</v>
      </c>
      <c r="E1785" s="263" t="s">
        <v>1</v>
      </c>
      <c r="F1785" s="264" t="s">
        <v>333</v>
      </c>
      <c r="G1785" s="262"/>
      <c r="H1785" s="263" t="s">
        <v>1</v>
      </c>
      <c r="I1785" s="265"/>
      <c r="J1785" s="262"/>
      <c r="K1785" s="262"/>
      <c r="L1785" s="266"/>
      <c r="M1785" s="267"/>
      <c r="N1785" s="268"/>
      <c r="O1785" s="268"/>
      <c r="P1785" s="268"/>
      <c r="Q1785" s="268"/>
      <c r="R1785" s="268"/>
      <c r="S1785" s="268"/>
      <c r="T1785" s="269"/>
      <c r="U1785" s="15"/>
      <c r="V1785" s="15"/>
      <c r="W1785" s="15"/>
      <c r="X1785" s="15"/>
      <c r="Y1785" s="15"/>
      <c r="Z1785" s="15"/>
      <c r="AA1785" s="15"/>
      <c r="AB1785" s="15"/>
      <c r="AC1785" s="15"/>
      <c r="AD1785" s="15"/>
      <c r="AE1785" s="15"/>
      <c r="AT1785" s="270" t="s">
        <v>160</v>
      </c>
      <c r="AU1785" s="270" t="s">
        <v>83</v>
      </c>
      <c r="AV1785" s="15" t="s">
        <v>81</v>
      </c>
      <c r="AW1785" s="15" t="s">
        <v>30</v>
      </c>
      <c r="AX1785" s="15" t="s">
        <v>73</v>
      </c>
      <c r="AY1785" s="270" t="s">
        <v>151</v>
      </c>
    </row>
    <row r="1786" s="13" customFormat="1">
      <c r="A1786" s="13"/>
      <c r="B1786" s="239"/>
      <c r="C1786" s="240"/>
      <c r="D1786" s="234" t="s">
        <v>160</v>
      </c>
      <c r="E1786" s="241" t="s">
        <v>1</v>
      </c>
      <c r="F1786" s="242" t="s">
        <v>2309</v>
      </c>
      <c r="G1786" s="240"/>
      <c r="H1786" s="243">
        <v>-12.712999999999999</v>
      </c>
      <c r="I1786" s="244"/>
      <c r="J1786" s="240"/>
      <c r="K1786" s="240"/>
      <c r="L1786" s="245"/>
      <c r="M1786" s="246"/>
      <c r="N1786" s="247"/>
      <c r="O1786" s="247"/>
      <c r="P1786" s="247"/>
      <c r="Q1786" s="247"/>
      <c r="R1786" s="247"/>
      <c r="S1786" s="247"/>
      <c r="T1786" s="24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49" t="s">
        <v>160</v>
      </c>
      <c r="AU1786" s="249" t="s">
        <v>83</v>
      </c>
      <c r="AV1786" s="13" t="s">
        <v>83</v>
      </c>
      <c r="AW1786" s="13" t="s">
        <v>30</v>
      </c>
      <c r="AX1786" s="13" t="s">
        <v>73</v>
      </c>
      <c r="AY1786" s="249" t="s">
        <v>151</v>
      </c>
    </row>
    <row r="1787" s="14" customFormat="1">
      <c r="A1787" s="14"/>
      <c r="B1787" s="250"/>
      <c r="C1787" s="251"/>
      <c r="D1787" s="234" t="s">
        <v>160</v>
      </c>
      <c r="E1787" s="252" t="s">
        <v>1</v>
      </c>
      <c r="F1787" s="253" t="s">
        <v>162</v>
      </c>
      <c r="G1787" s="251"/>
      <c r="H1787" s="254">
        <v>84.587000000000003</v>
      </c>
      <c r="I1787" s="255"/>
      <c r="J1787" s="251"/>
      <c r="K1787" s="251"/>
      <c r="L1787" s="256"/>
      <c r="M1787" s="257"/>
      <c r="N1787" s="258"/>
      <c r="O1787" s="258"/>
      <c r="P1787" s="258"/>
      <c r="Q1787" s="258"/>
      <c r="R1787" s="258"/>
      <c r="S1787" s="258"/>
      <c r="T1787" s="259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60" t="s">
        <v>160</v>
      </c>
      <c r="AU1787" s="260" t="s">
        <v>83</v>
      </c>
      <c r="AV1787" s="14" t="s">
        <v>157</v>
      </c>
      <c r="AW1787" s="14" t="s">
        <v>30</v>
      </c>
      <c r="AX1787" s="14" t="s">
        <v>81</v>
      </c>
      <c r="AY1787" s="260" t="s">
        <v>151</v>
      </c>
    </row>
    <row r="1788" s="2" customFormat="1" ht="16.5" customHeight="1">
      <c r="A1788" s="38"/>
      <c r="B1788" s="39"/>
      <c r="C1788" s="272" t="s">
        <v>2310</v>
      </c>
      <c r="D1788" s="272" t="s">
        <v>387</v>
      </c>
      <c r="E1788" s="273" t="s">
        <v>2311</v>
      </c>
      <c r="F1788" s="274" t="s">
        <v>2312</v>
      </c>
      <c r="G1788" s="275" t="s">
        <v>156</v>
      </c>
      <c r="H1788" s="276">
        <v>97.275000000000006</v>
      </c>
      <c r="I1788" s="277"/>
      <c r="J1788" s="278">
        <f>ROUND(I1788*H1788,2)</f>
        <v>0</v>
      </c>
      <c r="K1788" s="279"/>
      <c r="L1788" s="280"/>
      <c r="M1788" s="281" t="s">
        <v>1</v>
      </c>
      <c r="N1788" s="282" t="s">
        <v>40</v>
      </c>
      <c r="O1788" s="92"/>
      <c r="P1788" s="230">
        <f>O1788*H1788</f>
        <v>0</v>
      </c>
      <c r="Q1788" s="230">
        <v>0.01323</v>
      </c>
      <c r="R1788" s="230">
        <f>Q1788*H1788</f>
        <v>1.28694825</v>
      </c>
      <c r="S1788" s="230">
        <v>0</v>
      </c>
      <c r="T1788" s="231">
        <f>S1788*H1788</f>
        <v>0</v>
      </c>
      <c r="U1788" s="38"/>
      <c r="V1788" s="38"/>
      <c r="W1788" s="38"/>
      <c r="X1788" s="38"/>
      <c r="Y1788" s="38"/>
      <c r="Z1788" s="38"/>
      <c r="AA1788" s="38"/>
      <c r="AB1788" s="38"/>
      <c r="AC1788" s="38"/>
      <c r="AD1788" s="38"/>
      <c r="AE1788" s="38"/>
      <c r="AR1788" s="232" t="s">
        <v>340</v>
      </c>
      <c r="AT1788" s="232" t="s">
        <v>387</v>
      </c>
      <c r="AU1788" s="232" t="s">
        <v>83</v>
      </c>
      <c r="AY1788" s="17" t="s">
        <v>151</v>
      </c>
      <c r="BE1788" s="233">
        <f>IF(N1788="základní",J1788,0)</f>
        <v>0</v>
      </c>
      <c r="BF1788" s="233">
        <f>IF(N1788="snížená",J1788,0)</f>
        <v>0</v>
      </c>
      <c r="BG1788" s="233">
        <f>IF(N1788="zákl. přenesená",J1788,0)</f>
        <v>0</v>
      </c>
      <c r="BH1788" s="233">
        <f>IF(N1788="sníž. přenesená",J1788,0)</f>
        <v>0</v>
      </c>
      <c r="BI1788" s="233">
        <f>IF(N1788="nulová",J1788,0)</f>
        <v>0</v>
      </c>
      <c r="BJ1788" s="17" t="s">
        <v>157</v>
      </c>
      <c r="BK1788" s="233">
        <f>ROUND(I1788*H1788,2)</f>
        <v>0</v>
      </c>
      <c r="BL1788" s="17" t="s">
        <v>250</v>
      </c>
      <c r="BM1788" s="232" t="s">
        <v>2313</v>
      </c>
    </row>
    <row r="1789" s="2" customFormat="1">
      <c r="A1789" s="38"/>
      <c r="B1789" s="39"/>
      <c r="C1789" s="40"/>
      <c r="D1789" s="234" t="s">
        <v>159</v>
      </c>
      <c r="E1789" s="40"/>
      <c r="F1789" s="235" t="s">
        <v>2312</v>
      </c>
      <c r="G1789" s="40"/>
      <c r="H1789" s="40"/>
      <c r="I1789" s="236"/>
      <c r="J1789" s="40"/>
      <c r="K1789" s="40"/>
      <c r="L1789" s="44"/>
      <c r="M1789" s="237"/>
      <c r="N1789" s="238"/>
      <c r="O1789" s="92"/>
      <c r="P1789" s="92"/>
      <c r="Q1789" s="92"/>
      <c r="R1789" s="92"/>
      <c r="S1789" s="92"/>
      <c r="T1789" s="93"/>
      <c r="U1789" s="38"/>
      <c r="V1789" s="38"/>
      <c r="W1789" s="38"/>
      <c r="X1789" s="38"/>
      <c r="Y1789" s="38"/>
      <c r="Z1789" s="38"/>
      <c r="AA1789" s="38"/>
      <c r="AB1789" s="38"/>
      <c r="AC1789" s="38"/>
      <c r="AD1789" s="38"/>
      <c r="AE1789" s="38"/>
      <c r="AT1789" s="17" t="s">
        <v>159</v>
      </c>
      <c r="AU1789" s="17" t="s">
        <v>83</v>
      </c>
    </row>
    <row r="1790" s="13" customFormat="1">
      <c r="A1790" s="13"/>
      <c r="B1790" s="239"/>
      <c r="C1790" s="240"/>
      <c r="D1790" s="234" t="s">
        <v>160</v>
      </c>
      <c r="E1790" s="241" t="s">
        <v>1</v>
      </c>
      <c r="F1790" s="242" t="s">
        <v>2314</v>
      </c>
      <c r="G1790" s="240"/>
      <c r="H1790" s="243">
        <v>97.275000000000006</v>
      </c>
      <c r="I1790" s="244"/>
      <c r="J1790" s="240"/>
      <c r="K1790" s="240"/>
      <c r="L1790" s="245"/>
      <c r="M1790" s="246"/>
      <c r="N1790" s="247"/>
      <c r="O1790" s="247"/>
      <c r="P1790" s="247"/>
      <c r="Q1790" s="247"/>
      <c r="R1790" s="247"/>
      <c r="S1790" s="247"/>
      <c r="T1790" s="24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49" t="s">
        <v>160</v>
      </c>
      <c r="AU1790" s="249" t="s">
        <v>83</v>
      </c>
      <c r="AV1790" s="13" t="s">
        <v>83</v>
      </c>
      <c r="AW1790" s="13" t="s">
        <v>30</v>
      </c>
      <c r="AX1790" s="13" t="s">
        <v>73</v>
      </c>
      <c r="AY1790" s="249" t="s">
        <v>151</v>
      </c>
    </row>
    <row r="1791" s="14" customFormat="1">
      <c r="A1791" s="14"/>
      <c r="B1791" s="250"/>
      <c r="C1791" s="251"/>
      <c r="D1791" s="234" t="s">
        <v>160</v>
      </c>
      <c r="E1791" s="252" t="s">
        <v>1</v>
      </c>
      <c r="F1791" s="253" t="s">
        <v>162</v>
      </c>
      <c r="G1791" s="251"/>
      <c r="H1791" s="254">
        <v>97.275000000000006</v>
      </c>
      <c r="I1791" s="255"/>
      <c r="J1791" s="251"/>
      <c r="K1791" s="251"/>
      <c r="L1791" s="256"/>
      <c r="M1791" s="257"/>
      <c r="N1791" s="258"/>
      <c r="O1791" s="258"/>
      <c r="P1791" s="258"/>
      <c r="Q1791" s="258"/>
      <c r="R1791" s="258"/>
      <c r="S1791" s="258"/>
      <c r="T1791" s="25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60" t="s">
        <v>160</v>
      </c>
      <c r="AU1791" s="260" t="s">
        <v>83</v>
      </c>
      <c r="AV1791" s="14" t="s">
        <v>157</v>
      </c>
      <c r="AW1791" s="14" t="s">
        <v>30</v>
      </c>
      <c r="AX1791" s="14" t="s">
        <v>81</v>
      </c>
      <c r="AY1791" s="260" t="s">
        <v>151</v>
      </c>
    </row>
    <row r="1792" s="2" customFormat="1" ht="16.5" customHeight="1">
      <c r="A1792" s="38"/>
      <c r="B1792" s="39"/>
      <c r="C1792" s="220" t="s">
        <v>2315</v>
      </c>
      <c r="D1792" s="220" t="s">
        <v>153</v>
      </c>
      <c r="E1792" s="221" t="s">
        <v>2316</v>
      </c>
      <c r="F1792" s="222" t="s">
        <v>2317</v>
      </c>
      <c r="G1792" s="223" t="s">
        <v>184</v>
      </c>
      <c r="H1792" s="224">
        <v>194.59999999999999</v>
      </c>
      <c r="I1792" s="225"/>
      <c r="J1792" s="226">
        <f>ROUND(I1792*H1792,2)</f>
        <v>0</v>
      </c>
      <c r="K1792" s="227"/>
      <c r="L1792" s="44"/>
      <c r="M1792" s="228" t="s">
        <v>1</v>
      </c>
      <c r="N1792" s="229" t="s">
        <v>40</v>
      </c>
      <c r="O1792" s="92"/>
      <c r="P1792" s="230">
        <f>O1792*H1792</f>
        <v>0</v>
      </c>
      <c r="Q1792" s="230">
        <v>0</v>
      </c>
      <c r="R1792" s="230">
        <f>Q1792*H1792</f>
        <v>0</v>
      </c>
      <c r="S1792" s="230">
        <v>0</v>
      </c>
      <c r="T1792" s="231">
        <f>S1792*H1792</f>
        <v>0</v>
      </c>
      <c r="U1792" s="38"/>
      <c r="V1792" s="38"/>
      <c r="W1792" s="38"/>
      <c r="X1792" s="38"/>
      <c r="Y1792" s="38"/>
      <c r="Z1792" s="38"/>
      <c r="AA1792" s="38"/>
      <c r="AB1792" s="38"/>
      <c r="AC1792" s="38"/>
      <c r="AD1792" s="38"/>
      <c r="AE1792" s="38"/>
      <c r="AR1792" s="232" t="s">
        <v>250</v>
      </c>
      <c r="AT1792" s="232" t="s">
        <v>153</v>
      </c>
      <c r="AU1792" s="232" t="s">
        <v>83</v>
      </c>
      <c r="AY1792" s="17" t="s">
        <v>151</v>
      </c>
      <c r="BE1792" s="233">
        <f>IF(N1792="základní",J1792,0)</f>
        <v>0</v>
      </c>
      <c r="BF1792" s="233">
        <f>IF(N1792="snížená",J1792,0)</f>
        <v>0</v>
      </c>
      <c r="BG1792" s="233">
        <f>IF(N1792="zákl. přenesená",J1792,0)</f>
        <v>0</v>
      </c>
      <c r="BH1792" s="233">
        <f>IF(N1792="sníž. přenesená",J1792,0)</f>
        <v>0</v>
      </c>
      <c r="BI1792" s="233">
        <f>IF(N1792="nulová",J1792,0)</f>
        <v>0</v>
      </c>
      <c r="BJ1792" s="17" t="s">
        <v>157</v>
      </c>
      <c r="BK1792" s="233">
        <f>ROUND(I1792*H1792,2)</f>
        <v>0</v>
      </c>
      <c r="BL1792" s="17" t="s">
        <v>250</v>
      </c>
      <c r="BM1792" s="232" t="s">
        <v>2318</v>
      </c>
    </row>
    <row r="1793" s="2" customFormat="1">
      <c r="A1793" s="38"/>
      <c r="B1793" s="39"/>
      <c r="C1793" s="40"/>
      <c r="D1793" s="234" t="s">
        <v>159</v>
      </c>
      <c r="E1793" s="40"/>
      <c r="F1793" s="235" t="s">
        <v>2317</v>
      </c>
      <c r="G1793" s="40"/>
      <c r="H1793" s="40"/>
      <c r="I1793" s="236"/>
      <c r="J1793" s="40"/>
      <c r="K1793" s="40"/>
      <c r="L1793" s="44"/>
      <c r="M1793" s="237"/>
      <c r="N1793" s="238"/>
      <c r="O1793" s="92"/>
      <c r="P1793" s="92"/>
      <c r="Q1793" s="92"/>
      <c r="R1793" s="92"/>
      <c r="S1793" s="92"/>
      <c r="T1793" s="93"/>
      <c r="U1793" s="38"/>
      <c r="V1793" s="38"/>
      <c r="W1793" s="38"/>
      <c r="X1793" s="38"/>
      <c r="Y1793" s="38"/>
      <c r="Z1793" s="38"/>
      <c r="AA1793" s="38"/>
      <c r="AB1793" s="38"/>
      <c r="AC1793" s="38"/>
      <c r="AD1793" s="38"/>
      <c r="AE1793" s="38"/>
      <c r="AT1793" s="17" t="s">
        <v>159</v>
      </c>
      <c r="AU1793" s="17" t="s">
        <v>83</v>
      </c>
    </row>
    <row r="1794" s="13" customFormat="1">
      <c r="A1794" s="13"/>
      <c r="B1794" s="239"/>
      <c r="C1794" s="240"/>
      <c r="D1794" s="234" t="s">
        <v>160</v>
      </c>
      <c r="E1794" s="241" t="s">
        <v>1</v>
      </c>
      <c r="F1794" s="242" t="s">
        <v>2307</v>
      </c>
      <c r="G1794" s="240"/>
      <c r="H1794" s="243">
        <v>50.75</v>
      </c>
      <c r="I1794" s="244"/>
      <c r="J1794" s="240"/>
      <c r="K1794" s="240"/>
      <c r="L1794" s="245"/>
      <c r="M1794" s="246"/>
      <c r="N1794" s="247"/>
      <c r="O1794" s="247"/>
      <c r="P1794" s="247"/>
      <c r="Q1794" s="247"/>
      <c r="R1794" s="247"/>
      <c r="S1794" s="247"/>
      <c r="T1794" s="24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49" t="s">
        <v>160</v>
      </c>
      <c r="AU1794" s="249" t="s">
        <v>83</v>
      </c>
      <c r="AV1794" s="13" t="s">
        <v>83</v>
      </c>
      <c r="AW1794" s="13" t="s">
        <v>30</v>
      </c>
      <c r="AX1794" s="13" t="s">
        <v>73</v>
      </c>
      <c r="AY1794" s="249" t="s">
        <v>151</v>
      </c>
    </row>
    <row r="1795" s="13" customFormat="1">
      <c r="A1795" s="13"/>
      <c r="B1795" s="239"/>
      <c r="C1795" s="240"/>
      <c r="D1795" s="234" t="s">
        <v>160</v>
      </c>
      <c r="E1795" s="241" t="s">
        <v>1</v>
      </c>
      <c r="F1795" s="242" t="s">
        <v>2307</v>
      </c>
      <c r="G1795" s="240"/>
      <c r="H1795" s="243">
        <v>50.75</v>
      </c>
      <c r="I1795" s="244"/>
      <c r="J1795" s="240"/>
      <c r="K1795" s="240"/>
      <c r="L1795" s="245"/>
      <c r="M1795" s="246"/>
      <c r="N1795" s="247"/>
      <c r="O1795" s="247"/>
      <c r="P1795" s="247"/>
      <c r="Q1795" s="247"/>
      <c r="R1795" s="247"/>
      <c r="S1795" s="247"/>
      <c r="T1795" s="248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49" t="s">
        <v>160</v>
      </c>
      <c r="AU1795" s="249" t="s">
        <v>83</v>
      </c>
      <c r="AV1795" s="13" t="s">
        <v>83</v>
      </c>
      <c r="AW1795" s="13" t="s">
        <v>30</v>
      </c>
      <c r="AX1795" s="13" t="s">
        <v>73</v>
      </c>
      <c r="AY1795" s="249" t="s">
        <v>151</v>
      </c>
    </row>
    <row r="1796" s="13" customFormat="1">
      <c r="A1796" s="13"/>
      <c r="B1796" s="239"/>
      <c r="C1796" s="240"/>
      <c r="D1796" s="234" t="s">
        <v>160</v>
      </c>
      <c r="E1796" s="241" t="s">
        <v>1</v>
      </c>
      <c r="F1796" s="242" t="s">
        <v>2319</v>
      </c>
      <c r="G1796" s="240"/>
      <c r="H1796" s="243">
        <v>93.099999999999994</v>
      </c>
      <c r="I1796" s="244"/>
      <c r="J1796" s="240"/>
      <c r="K1796" s="240"/>
      <c r="L1796" s="245"/>
      <c r="M1796" s="246"/>
      <c r="N1796" s="247"/>
      <c r="O1796" s="247"/>
      <c r="P1796" s="247"/>
      <c r="Q1796" s="247"/>
      <c r="R1796" s="247"/>
      <c r="S1796" s="247"/>
      <c r="T1796" s="248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49" t="s">
        <v>160</v>
      </c>
      <c r="AU1796" s="249" t="s">
        <v>83</v>
      </c>
      <c r="AV1796" s="13" t="s">
        <v>83</v>
      </c>
      <c r="AW1796" s="13" t="s">
        <v>30</v>
      </c>
      <c r="AX1796" s="13" t="s">
        <v>73</v>
      </c>
      <c r="AY1796" s="249" t="s">
        <v>151</v>
      </c>
    </row>
    <row r="1797" s="14" customFormat="1">
      <c r="A1797" s="14"/>
      <c r="B1797" s="250"/>
      <c r="C1797" s="251"/>
      <c r="D1797" s="234" t="s">
        <v>160</v>
      </c>
      <c r="E1797" s="252" t="s">
        <v>1</v>
      </c>
      <c r="F1797" s="253" t="s">
        <v>162</v>
      </c>
      <c r="G1797" s="251"/>
      <c r="H1797" s="254">
        <v>194.59999999999999</v>
      </c>
      <c r="I1797" s="255"/>
      <c r="J1797" s="251"/>
      <c r="K1797" s="251"/>
      <c r="L1797" s="256"/>
      <c r="M1797" s="257"/>
      <c r="N1797" s="258"/>
      <c r="O1797" s="258"/>
      <c r="P1797" s="258"/>
      <c r="Q1797" s="258"/>
      <c r="R1797" s="258"/>
      <c r="S1797" s="258"/>
      <c r="T1797" s="259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60" t="s">
        <v>160</v>
      </c>
      <c r="AU1797" s="260" t="s">
        <v>83</v>
      </c>
      <c r="AV1797" s="14" t="s">
        <v>157</v>
      </c>
      <c r="AW1797" s="14" t="s">
        <v>30</v>
      </c>
      <c r="AX1797" s="14" t="s">
        <v>81</v>
      </c>
      <c r="AY1797" s="260" t="s">
        <v>151</v>
      </c>
    </row>
    <row r="1798" s="2" customFormat="1" ht="16.5" customHeight="1">
      <c r="A1798" s="38"/>
      <c r="B1798" s="39"/>
      <c r="C1798" s="272" t="s">
        <v>2320</v>
      </c>
      <c r="D1798" s="272" t="s">
        <v>387</v>
      </c>
      <c r="E1798" s="273" t="s">
        <v>2321</v>
      </c>
      <c r="F1798" s="274" t="s">
        <v>2322</v>
      </c>
      <c r="G1798" s="275" t="s">
        <v>194</v>
      </c>
      <c r="H1798" s="276">
        <v>0.51400000000000001</v>
      </c>
      <c r="I1798" s="277"/>
      <c r="J1798" s="278">
        <f>ROUND(I1798*H1798,2)</f>
        <v>0</v>
      </c>
      <c r="K1798" s="279"/>
      <c r="L1798" s="280"/>
      <c r="M1798" s="281" t="s">
        <v>1</v>
      </c>
      <c r="N1798" s="282" t="s">
        <v>40</v>
      </c>
      <c r="O1798" s="92"/>
      <c r="P1798" s="230">
        <f>O1798*H1798</f>
        <v>0</v>
      </c>
      <c r="Q1798" s="230">
        <v>0.55000000000000004</v>
      </c>
      <c r="R1798" s="230">
        <f>Q1798*H1798</f>
        <v>0.28270000000000001</v>
      </c>
      <c r="S1798" s="230">
        <v>0</v>
      </c>
      <c r="T1798" s="231">
        <f>S1798*H1798</f>
        <v>0</v>
      </c>
      <c r="U1798" s="38"/>
      <c r="V1798" s="38"/>
      <c r="W1798" s="38"/>
      <c r="X1798" s="38"/>
      <c r="Y1798" s="38"/>
      <c r="Z1798" s="38"/>
      <c r="AA1798" s="38"/>
      <c r="AB1798" s="38"/>
      <c r="AC1798" s="38"/>
      <c r="AD1798" s="38"/>
      <c r="AE1798" s="38"/>
      <c r="AR1798" s="232" t="s">
        <v>340</v>
      </c>
      <c r="AT1798" s="232" t="s">
        <v>387</v>
      </c>
      <c r="AU1798" s="232" t="s">
        <v>83</v>
      </c>
      <c r="AY1798" s="17" t="s">
        <v>151</v>
      </c>
      <c r="BE1798" s="233">
        <f>IF(N1798="základní",J1798,0)</f>
        <v>0</v>
      </c>
      <c r="BF1798" s="233">
        <f>IF(N1798="snížená",J1798,0)</f>
        <v>0</v>
      </c>
      <c r="BG1798" s="233">
        <f>IF(N1798="zákl. přenesená",J1798,0)</f>
        <v>0</v>
      </c>
      <c r="BH1798" s="233">
        <f>IF(N1798="sníž. přenesená",J1798,0)</f>
        <v>0</v>
      </c>
      <c r="BI1798" s="233">
        <f>IF(N1798="nulová",J1798,0)</f>
        <v>0</v>
      </c>
      <c r="BJ1798" s="17" t="s">
        <v>157</v>
      </c>
      <c r="BK1798" s="233">
        <f>ROUND(I1798*H1798,2)</f>
        <v>0</v>
      </c>
      <c r="BL1798" s="17" t="s">
        <v>250</v>
      </c>
      <c r="BM1798" s="232" t="s">
        <v>2323</v>
      </c>
    </row>
    <row r="1799" s="2" customFormat="1">
      <c r="A1799" s="38"/>
      <c r="B1799" s="39"/>
      <c r="C1799" s="40"/>
      <c r="D1799" s="234" t="s">
        <v>159</v>
      </c>
      <c r="E1799" s="40"/>
      <c r="F1799" s="235" t="s">
        <v>2322</v>
      </c>
      <c r="G1799" s="40"/>
      <c r="H1799" s="40"/>
      <c r="I1799" s="236"/>
      <c r="J1799" s="40"/>
      <c r="K1799" s="40"/>
      <c r="L1799" s="44"/>
      <c r="M1799" s="237"/>
      <c r="N1799" s="238"/>
      <c r="O1799" s="92"/>
      <c r="P1799" s="92"/>
      <c r="Q1799" s="92"/>
      <c r="R1799" s="92"/>
      <c r="S1799" s="92"/>
      <c r="T1799" s="93"/>
      <c r="U1799" s="38"/>
      <c r="V1799" s="38"/>
      <c r="W1799" s="38"/>
      <c r="X1799" s="38"/>
      <c r="Y1799" s="38"/>
      <c r="Z1799" s="38"/>
      <c r="AA1799" s="38"/>
      <c r="AB1799" s="38"/>
      <c r="AC1799" s="38"/>
      <c r="AD1799" s="38"/>
      <c r="AE1799" s="38"/>
      <c r="AT1799" s="17" t="s">
        <v>159</v>
      </c>
      <c r="AU1799" s="17" t="s">
        <v>83</v>
      </c>
    </row>
    <row r="1800" s="13" customFormat="1">
      <c r="A1800" s="13"/>
      <c r="B1800" s="239"/>
      <c r="C1800" s="240"/>
      <c r="D1800" s="234" t="s">
        <v>160</v>
      </c>
      <c r="E1800" s="241" t="s">
        <v>1</v>
      </c>
      <c r="F1800" s="242" t="s">
        <v>2324</v>
      </c>
      <c r="G1800" s="240"/>
      <c r="H1800" s="243">
        <v>0.51400000000000001</v>
      </c>
      <c r="I1800" s="244"/>
      <c r="J1800" s="240"/>
      <c r="K1800" s="240"/>
      <c r="L1800" s="245"/>
      <c r="M1800" s="246"/>
      <c r="N1800" s="247"/>
      <c r="O1800" s="247"/>
      <c r="P1800" s="247"/>
      <c r="Q1800" s="247"/>
      <c r="R1800" s="247"/>
      <c r="S1800" s="247"/>
      <c r="T1800" s="248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49" t="s">
        <v>160</v>
      </c>
      <c r="AU1800" s="249" t="s">
        <v>83</v>
      </c>
      <c r="AV1800" s="13" t="s">
        <v>83</v>
      </c>
      <c r="AW1800" s="13" t="s">
        <v>30</v>
      </c>
      <c r="AX1800" s="13" t="s">
        <v>73</v>
      </c>
      <c r="AY1800" s="249" t="s">
        <v>151</v>
      </c>
    </row>
    <row r="1801" s="14" customFormat="1">
      <c r="A1801" s="14"/>
      <c r="B1801" s="250"/>
      <c r="C1801" s="251"/>
      <c r="D1801" s="234" t="s">
        <v>160</v>
      </c>
      <c r="E1801" s="252" t="s">
        <v>1</v>
      </c>
      <c r="F1801" s="253" t="s">
        <v>162</v>
      </c>
      <c r="G1801" s="251"/>
      <c r="H1801" s="254">
        <v>0.51400000000000001</v>
      </c>
      <c r="I1801" s="255"/>
      <c r="J1801" s="251"/>
      <c r="K1801" s="251"/>
      <c r="L1801" s="256"/>
      <c r="M1801" s="257"/>
      <c r="N1801" s="258"/>
      <c r="O1801" s="258"/>
      <c r="P1801" s="258"/>
      <c r="Q1801" s="258"/>
      <c r="R1801" s="258"/>
      <c r="S1801" s="258"/>
      <c r="T1801" s="259"/>
      <c r="U1801" s="14"/>
      <c r="V1801" s="14"/>
      <c r="W1801" s="14"/>
      <c r="X1801" s="14"/>
      <c r="Y1801" s="14"/>
      <c r="Z1801" s="14"/>
      <c r="AA1801" s="14"/>
      <c r="AB1801" s="14"/>
      <c r="AC1801" s="14"/>
      <c r="AD1801" s="14"/>
      <c r="AE1801" s="14"/>
      <c r="AT1801" s="260" t="s">
        <v>160</v>
      </c>
      <c r="AU1801" s="260" t="s">
        <v>83</v>
      </c>
      <c r="AV1801" s="14" t="s">
        <v>157</v>
      </c>
      <c r="AW1801" s="14" t="s">
        <v>30</v>
      </c>
      <c r="AX1801" s="14" t="s">
        <v>81</v>
      </c>
      <c r="AY1801" s="260" t="s">
        <v>151</v>
      </c>
    </row>
    <row r="1802" s="2" customFormat="1" ht="24.15" customHeight="1">
      <c r="A1802" s="38"/>
      <c r="B1802" s="39"/>
      <c r="C1802" s="220" t="s">
        <v>2325</v>
      </c>
      <c r="D1802" s="220" t="s">
        <v>153</v>
      </c>
      <c r="E1802" s="221" t="s">
        <v>2326</v>
      </c>
      <c r="F1802" s="222" t="s">
        <v>2327</v>
      </c>
      <c r="G1802" s="223" t="s">
        <v>156</v>
      </c>
      <c r="H1802" s="224">
        <v>9.8219999999999992</v>
      </c>
      <c r="I1802" s="225"/>
      <c r="J1802" s="226">
        <f>ROUND(I1802*H1802,2)</f>
        <v>0</v>
      </c>
      <c r="K1802" s="227"/>
      <c r="L1802" s="44"/>
      <c r="M1802" s="228" t="s">
        <v>1</v>
      </c>
      <c r="N1802" s="229" t="s">
        <v>40</v>
      </c>
      <c r="O1802" s="92"/>
      <c r="P1802" s="230">
        <f>O1802*H1802</f>
        <v>0</v>
      </c>
      <c r="Q1802" s="230">
        <v>0.00025999999999999998</v>
      </c>
      <c r="R1802" s="230">
        <f>Q1802*H1802</f>
        <v>0.0025537199999999998</v>
      </c>
      <c r="S1802" s="230">
        <v>0</v>
      </c>
      <c r="T1802" s="231">
        <f>S1802*H1802</f>
        <v>0</v>
      </c>
      <c r="U1802" s="38"/>
      <c r="V1802" s="38"/>
      <c r="W1802" s="38"/>
      <c r="X1802" s="38"/>
      <c r="Y1802" s="38"/>
      <c r="Z1802" s="38"/>
      <c r="AA1802" s="38"/>
      <c r="AB1802" s="38"/>
      <c r="AC1802" s="38"/>
      <c r="AD1802" s="38"/>
      <c r="AE1802" s="38"/>
      <c r="AR1802" s="232" t="s">
        <v>250</v>
      </c>
      <c r="AT1802" s="232" t="s">
        <v>153</v>
      </c>
      <c r="AU1802" s="232" t="s">
        <v>83</v>
      </c>
      <c r="AY1802" s="17" t="s">
        <v>151</v>
      </c>
      <c r="BE1802" s="233">
        <f>IF(N1802="základní",J1802,0)</f>
        <v>0</v>
      </c>
      <c r="BF1802" s="233">
        <f>IF(N1802="snížená",J1802,0)</f>
        <v>0</v>
      </c>
      <c r="BG1802" s="233">
        <f>IF(N1802="zákl. přenesená",J1802,0)</f>
        <v>0</v>
      </c>
      <c r="BH1802" s="233">
        <f>IF(N1802="sníž. přenesená",J1802,0)</f>
        <v>0</v>
      </c>
      <c r="BI1802" s="233">
        <f>IF(N1802="nulová",J1802,0)</f>
        <v>0</v>
      </c>
      <c r="BJ1802" s="17" t="s">
        <v>157</v>
      </c>
      <c r="BK1802" s="233">
        <f>ROUND(I1802*H1802,2)</f>
        <v>0</v>
      </c>
      <c r="BL1802" s="17" t="s">
        <v>250</v>
      </c>
      <c r="BM1802" s="232" t="s">
        <v>2328</v>
      </c>
    </row>
    <row r="1803" s="2" customFormat="1">
      <c r="A1803" s="38"/>
      <c r="B1803" s="39"/>
      <c r="C1803" s="40"/>
      <c r="D1803" s="234" t="s">
        <v>159</v>
      </c>
      <c r="E1803" s="40"/>
      <c r="F1803" s="235" t="s">
        <v>2327</v>
      </c>
      <c r="G1803" s="40"/>
      <c r="H1803" s="40"/>
      <c r="I1803" s="236"/>
      <c r="J1803" s="40"/>
      <c r="K1803" s="40"/>
      <c r="L1803" s="44"/>
      <c r="M1803" s="237"/>
      <c r="N1803" s="238"/>
      <c r="O1803" s="92"/>
      <c r="P1803" s="92"/>
      <c r="Q1803" s="92"/>
      <c r="R1803" s="92"/>
      <c r="S1803" s="92"/>
      <c r="T1803" s="93"/>
      <c r="U1803" s="38"/>
      <c r="V1803" s="38"/>
      <c r="W1803" s="38"/>
      <c r="X1803" s="38"/>
      <c r="Y1803" s="38"/>
      <c r="Z1803" s="38"/>
      <c r="AA1803" s="38"/>
      <c r="AB1803" s="38"/>
      <c r="AC1803" s="38"/>
      <c r="AD1803" s="38"/>
      <c r="AE1803" s="38"/>
      <c r="AT1803" s="17" t="s">
        <v>159</v>
      </c>
      <c r="AU1803" s="17" t="s">
        <v>83</v>
      </c>
    </row>
    <row r="1804" s="13" customFormat="1">
      <c r="A1804" s="13"/>
      <c r="B1804" s="239"/>
      <c r="C1804" s="240"/>
      <c r="D1804" s="234" t="s">
        <v>160</v>
      </c>
      <c r="E1804" s="241" t="s">
        <v>1</v>
      </c>
      <c r="F1804" s="242" t="s">
        <v>2329</v>
      </c>
      <c r="G1804" s="240"/>
      <c r="H1804" s="243">
        <v>4.0620000000000003</v>
      </c>
      <c r="I1804" s="244"/>
      <c r="J1804" s="240"/>
      <c r="K1804" s="240"/>
      <c r="L1804" s="245"/>
      <c r="M1804" s="246"/>
      <c r="N1804" s="247"/>
      <c r="O1804" s="247"/>
      <c r="P1804" s="247"/>
      <c r="Q1804" s="247"/>
      <c r="R1804" s="247"/>
      <c r="S1804" s="247"/>
      <c r="T1804" s="24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49" t="s">
        <v>160</v>
      </c>
      <c r="AU1804" s="249" t="s">
        <v>83</v>
      </c>
      <c r="AV1804" s="13" t="s">
        <v>83</v>
      </c>
      <c r="AW1804" s="13" t="s">
        <v>30</v>
      </c>
      <c r="AX1804" s="13" t="s">
        <v>73</v>
      </c>
      <c r="AY1804" s="249" t="s">
        <v>151</v>
      </c>
    </row>
    <row r="1805" s="13" customFormat="1">
      <c r="A1805" s="13"/>
      <c r="B1805" s="239"/>
      <c r="C1805" s="240"/>
      <c r="D1805" s="234" t="s">
        <v>160</v>
      </c>
      <c r="E1805" s="241" t="s">
        <v>1</v>
      </c>
      <c r="F1805" s="242" t="s">
        <v>2330</v>
      </c>
      <c r="G1805" s="240"/>
      <c r="H1805" s="243">
        <v>5.7599999999999998</v>
      </c>
      <c r="I1805" s="244"/>
      <c r="J1805" s="240"/>
      <c r="K1805" s="240"/>
      <c r="L1805" s="245"/>
      <c r="M1805" s="246"/>
      <c r="N1805" s="247"/>
      <c r="O1805" s="247"/>
      <c r="P1805" s="247"/>
      <c r="Q1805" s="247"/>
      <c r="R1805" s="247"/>
      <c r="S1805" s="247"/>
      <c r="T1805" s="248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49" t="s">
        <v>160</v>
      </c>
      <c r="AU1805" s="249" t="s">
        <v>83</v>
      </c>
      <c r="AV1805" s="13" t="s">
        <v>83</v>
      </c>
      <c r="AW1805" s="13" t="s">
        <v>30</v>
      </c>
      <c r="AX1805" s="13" t="s">
        <v>73</v>
      </c>
      <c r="AY1805" s="249" t="s">
        <v>151</v>
      </c>
    </row>
    <row r="1806" s="14" customFormat="1">
      <c r="A1806" s="14"/>
      <c r="B1806" s="250"/>
      <c r="C1806" s="251"/>
      <c r="D1806" s="234" t="s">
        <v>160</v>
      </c>
      <c r="E1806" s="252" t="s">
        <v>1</v>
      </c>
      <c r="F1806" s="253" t="s">
        <v>162</v>
      </c>
      <c r="G1806" s="251"/>
      <c r="H1806" s="254">
        <v>9.8219999999999992</v>
      </c>
      <c r="I1806" s="255"/>
      <c r="J1806" s="251"/>
      <c r="K1806" s="251"/>
      <c r="L1806" s="256"/>
      <c r="M1806" s="257"/>
      <c r="N1806" s="258"/>
      <c r="O1806" s="258"/>
      <c r="P1806" s="258"/>
      <c r="Q1806" s="258"/>
      <c r="R1806" s="258"/>
      <c r="S1806" s="258"/>
      <c r="T1806" s="259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60" t="s">
        <v>160</v>
      </c>
      <c r="AU1806" s="260" t="s">
        <v>83</v>
      </c>
      <c r="AV1806" s="14" t="s">
        <v>157</v>
      </c>
      <c r="AW1806" s="14" t="s">
        <v>30</v>
      </c>
      <c r="AX1806" s="14" t="s">
        <v>81</v>
      </c>
      <c r="AY1806" s="260" t="s">
        <v>151</v>
      </c>
    </row>
    <row r="1807" s="2" customFormat="1" ht="24.15" customHeight="1">
      <c r="A1807" s="38"/>
      <c r="B1807" s="39"/>
      <c r="C1807" s="272" t="s">
        <v>2331</v>
      </c>
      <c r="D1807" s="272" t="s">
        <v>387</v>
      </c>
      <c r="E1807" s="273" t="s">
        <v>2332</v>
      </c>
      <c r="F1807" s="274" t="s">
        <v>2333</v>
      </c>
      <c r="G1807" s="275" t="s">
        <v>156</v>
      </c>
      <c r="H1807" s="276">
        <v>4.0620000000000003</v>
      </c>
      <c r="I1807" s="277"/>
      <c r="J1807" s="278">
        <f>ROUND(I1807*H1807,2)</f>
        <v>0</v>
      </c>
      <c r="K1807" s="279"/>
      <c r="L1807" s="280"/>
      <c r="M1807" s="281" t="s">
        <v>1</v>
      </c>
      <c r="N1807" s="282" t="s">
        <v>40</v>
      </c>
      <c r="O1807" s="92"/>
      <c r="P1807" s="230">
        <f>O1807*H1807</f>
        <v>0</v>
      </c>
      <c r="Q1807" s="230">
        <v>0.03056</v>
      </c>
      <c r="R1807" s="230">
        <f>Q1807*H1807</f>
        <v>0.12413472</v>
      </c>
      <c r="S1807" s="230">
        <v>0</v>
      </c>
      <c r="T1807" s="231">
        <f>S1807*H1807</f>
        <v>0</v>
      </c>
      <c r="U1807" s="38"/>
      <c r="V1807" s="38"/>
      <c r="W1807" s="38"/>
      <c r="X1807" s="38"/>
      <c r="Y1807" s="38"/>
      <c r="Z1807" s="38"/>
      <c r="AA1807" s="38"/>
      <c r="AB1807" s="38"/>
      <c r="AC1807" s="38"/>
      <c r="AD1807" s="38"/>
      <c r="AE1807" s="38"/>
      <c r="AR1807" s="232" t="s">
        <v>340</v>
      </c>
      <c r="AT1807" s="232" t="s">
        <v>387</v>
      </c>
      <c r="AU1807" s="232" t="s">
        <v>83</v>
      </c>
      <c r="AY1807" s="17" t="s">
        <v>151</v>
      </c>
      <c r="BE1807" s="233">
        <f>IF(N1807="základní",J1807,0)</f>
        <v>0</v>
      </c>
      <c r="BF1807" s="233">
        <f>IF(N1807="snížená",J1807,0)</f>
        <v>0</v>
      </c>
      <c r="BG1807" s="233">
        <f>IF(N1807="zákl. přenesená",J1807,0)</f>
        <v>0</v>
      </c>
      <c r="BH1807" s="233">
        <f>IF(N1807="sníž. přenesená",J1807,0)</f>
        <v>0</v>
      </c>
      <c r="BI1807" s="233">
        <f>IF(N1807="nulová",J1807,0)</f>
        <v>0</v>
      </c>
      <c r="BJ1807" s="17" t="s">
        <v>157</v>
      </c>
      <c r="BK1807" s="233">
        <f>ROUND(I1807*H1807,2)</f>
        <v>0</v>
      </c>
      <c r="BL1807" s="17" t="s">
        <v>250</v>
      </c>
      <c r="BM1807" s="232" t="s">
        <v>2334</v>
      </c>
    </row>
    <row r="1808" s="2" customFormat="1">
      <c r="A1808" s="38"/>
      <c r="B1808" s="39"/>
      <c r="C1808" s="40"/>
      <c r="D1808" s="234" t="s">
        <v>159</v>
      </c>
      <c r="E1808" s="40"/>
      <c r="F1808" s="235" t="s">
        <v>2333</v>
      </c>
      <c r="G1808" s="40"/>
      <c r="H1808" s="40"/>
      <c r="I1808" s="236"/>
      <c r="J1808" s="40"/>
      <c r="K1808" s="40"/>
      <c r="L1808" s="44"/>
      <c r="M1808" s="237"/>
      <c r="N1808" s="238"/>
      <c r="O1808" s="92"/>
      <c r="P1808" s="92"/>
      <c r="Q1808" s="92"/>
      <c r="R1808" s="92"/>
      <c r="S1808" s="92"/>
      <c r="T1808" s="93"/>
      <c r="U1808" s="38"/>
      <c r="V1808" s="38"/>
      <c r="W1808" s="38"/>
      <c r="X1808" s="38"/>
      <c r="Y1808" s="38"/>
      <c r="Z1808" s="38"/>
      <c r="AA1808" s="38"/>
      <c r="AB1808" s="38"/>
      <c r="AC1808" s="38"/>
      <c r="AD1808" s="38"/>
      <c r="AE1808" s="38"/>
      <c r="AT1808" s="17" t="s">
        <v>159</v>
      </c>
      <c r="AU1808" s="17" t="s">
        <v>83</v>
      </c>
    </row>
    <row r="1809" s="2" customFormat="1" ht="33" customHeight="1">
      <c r="A1809" s="38"/>
      <c r="B1809" s="39"/>
      <c r="C1809" s="272" t="s">
        <v>2335</v>
      </c>
      <c r="D1809" s="272" t="s">
        <v>387</v>
      </c>
      <c r="E1809" s="273" t="s">
        <v>2336</v>
      </c>
      <c r="F1809" s="274" t="s">
        <v>2337</v>
      </c>
      <c r="G1809" s="275" t="s">
        <v>156</v>
      </c>
      <c r="H1809" s="276">
        <v>5.7599999999999998</v>
      </c>
      <c r="I1809" s="277"/>
      <c r="J1809" s="278">
        <f>ROUND(I1809*H1809,2)</f>
        <v>0</v>
      </c>
      <c r="K1809" s="279"/>
      <c r="L1809" s="280"/>
      <c r="M1809" s="281" t="s">
        <v>1</v>
      </c>
      <c r="N1809" s="282" t="s">
        <v>40</v>
      </c>
      <c r="O1809" s="92"/>
      <c r="P1809" s="230">
        <f>O1809*H1809</f>
        <v>0</v>
      </c>
      <c r="Q1809" s="230">
        <v>0.037960000000000001</v>
      </c>
      <c r="R1809" s="230">
        <f>Q1809*H1809</f>
        <v>0.2186496</v>
      </c>
      <c r="S1809" s="230">
        <v>0</v>
      </c>
      <c r="T1809" s="231">
        <f>S1809*H1809</f>
        <v>0</v>
      </c>
      <c r="U1809" s="38"/>
      <c r="V1809" s="38"/>
      <c r="W1809" s="38"/>
      <c r="X1809" s="38"/>
      <c r="Y1809" s="38"/>
      <c r="Z1809" s="38"/>
      <c r="AA1809" s="38"/>
      <c r="AB1809" s="38"/>
      <c r="AC1809" s="38"/>
      <c r="AD1809" s="38"/>
      <c r="AE1809" s="38"/>
      <c r="AR1809" s="232" t="s">
        <v>340</v>
      </c>
      <c r="AT1809" s="232" t="s">
        <v>387</v>
      </c>
      <c r="AU1809" s="232" t="s">
        <v>83</v>
      </c>
      <c r="AY1809" s="17" t="s">
        <v>151</v>
      </c>
      <c r="BE1809" s="233">
        <f>IF(N1809="základní",J1809,0)</f>
        <v>0</v>
      </c>
      <c r="BF1809" s="233">
        <f>IF(N1809="snížená",J1809,0)</f>
        <v>0</v>
      </c>
      <c r="BG1809" s="233">
        <f>IF(N1809="zákl. přenesená",J1809,0)</f>
        <v>0</v>
      </c>
      <c r="BH1809" s="233">
        <f>IF(N1809="sníž. přenesená",J1809,0)</f>
        <v>0</v>
      </c>
      <c r="BI1809" s="233">
        <f>IF(N1809="nulová",J1809,0)</f>
        <v>0</v>
      </c>
      <c r="BJ1809" s="17" t="s">
        <v>157</v>
      </c>
      <c r="BK1809" s="233">
        <f>ROUND(I1809*H1809,2)</f>
        <v>0</v>
      </c>
      <c r="BL1809" s="17" t="s">
        <v>250</v>
      </c>
      <c r="BM1809" s="232" t="s">
        <v>2338</v>
      </c>
    </row>
    <row r="1810" s="2" customFormat="1">
      <c r="A1810" s="38"/>
      <c r="B1810" s="39"/>
      <c r="C1810" s="40"/>
      <c r="D1810" s="234" t="s">
        <v>159</v>
      </c>
      <c r="E1810" s="40"/>
      <c r="F1810" s="235" t="s">
        <v>2337</v>
      </c>
      <c r="G1810" s="40"/>
      <c r="H1810" s="40"/>
      <c r="I1810" s="236"/>
      <c r="J1810" s="40"/>
      <c r="K1810" s="40"/>
      <c r="L1810" s="44"/>
      <c r="M1810" s="237"/>
      <c r="N1810" s="238"/>
      <c r="O1810" s="92"/>
      <c r="P1810" s="92"/>
      <c r="Q1810" s="92"/>
      <c r="R1810" s="92"/>
      <c r="S1810" s="92"/>
      <c r="T1810" s="93"/>
      <c r="U1810" s="38"/>
      <c r="V1810" s="38"/>
      <c r="W1810" s="38"/>
      <c r="X1810" s="38"/>
      <c r="Y1810" s="38"/>
      <c r="Z1810" s="38"/>
      <c r="AA1810" s="38"/>
      <c r="AB1810" s="38"/>
      <c r="AC1810" s="38"/>
      <c r="AD1810" s="38"/>
      <c r="AE1810" s="38"/>
      <c r="AT1810" s="17" t="s">
        <v>159</v>
      </c>
      <c r="AU1810" s="17" t="s">
        <v>83</v>
      </c>
    </row>
    <row r="1811" s="2" customFormat="1" ht="24.15" customHeight="1">
      <c r="A1811" s="38"/>
      <c r="B1811" s="39"/>
      <c r="C1811" s="220" t="s">
        <v>2339</v>
      </c>
      <c r="D1811" s="220" t="s">
        <v>153</v>
      </c>
      <c r="E1811" s="221" t="s">
        <v>2340</v>
      </c>
      <c r="F1811" s="222" t="s">
        <v>2341</v>
      </c>
      <c r="G1811" s="223" t="s">
        <v>348</v>
      </c>
      <c r="H1811" s="224">
        <v>5</v>
      </c>
      <c r="I1811" s="225"/>
      <c r="J1811" s="226">
        <f>ROUND(I1811*H1811,2)</f>
        <v>0</v>
      </c>
      <c r="K1811" s="227"/>
      <c r="L1811" s="44"/>
      <c r="M1811" s="228" t="s">
        <v>1</v>
      </c>
      <c r="N1811" s="229" t="s">
        <v>40</v>
      </c>
      <c r="O1811" s="92"/>
      <c r="P1811" s="230">
        <f>O1811*H1811</f>
        <v>0</v>
      </c>
      <c r="Q1811" s="230">
        <v>0.00027</v>
      </c>
      <c r="R1811" s="230">
        <f>Q1811*H1811</f>
        <v>0.0013500000000000001</v>
      </c>
      <c r="S1811" s="230">
        <v>0</v>
      </c>
      <c r="T1811" s="231">
        <f>S1811*H1811</f>
        <v>0</v>
      </c>
      <c r="U1811" s="38"/>
      <c r="V1811" s="38"/>
      <c r="W1811" s="38"/>
      <c r="X1811" s="38"/>
      <c r="Y1811" s="38"/>
      <c r="Z1811" s="38"/>
      <c r="AA1811" s="38"/>
      <c r="AB1811" s="38"/>
      <c r="AC1811" s="38"/>
      <c r="AD1811" s="38"/>
      <c r="AE1811" s="38"/>
      <c r="AR1811" s="232" t="s">
        <v>250</v>
      </c>
      <c r="AT1811" s="232" t="s">
        <v>153</v>
      </c>
      <c r="AU1811" s="232" t="s">
        <v>83</v>
      </c>
      <c r="AY1811" s="17" t="s">
        <v>151</v>
      </c>
      <c r="BE1811" s="233">
        <f>IF(N1811="základní",J1811,0)</f>
        <v>0</v>
      </c>
      <c r="BF1811" s="233">
        <f>IF(N1811="snížená",J1811,0)</f>
        <v>0</v>
      </c>
      <c r="BG1811" s="233">
        <f>IF(N1811="zákl. přenesená",J1811,0)</f>
        <v>0</v>
      </c>
      <c r="BH1811" s="233">
        <f>IF(N1811="sníž. přenesená",J1811,0)</f>
        <v>0</v>
      </c>
      <c r="BI1811" s="233">
        <f>IF(N1811="nulová",J1811,0)</f>
        <v>0</v>
      </c>
      <c r="BJ1811" s="17" t="s">
        <v>157</v>
      </c>
      <c r="BK1811" s="233">
        <f>ROUND(I1811*H1811,2)</f>
        <v>0</v>
      </c>
      <c r="BL1811" s="17" t="s">
        <v>250</v>
      </c>
      <c r="BM1811" s="232" t="s">
        <v>2342</v>
      </c>
    </row>
    <row r="1812" s="2" customFormat="1">
      <c r="A1812" s="38"/>
      <c r="B1812" s="39"/>
      <c r="C1812" s="40"/>
      <c r="D1812" s="234" t="s">
        <v>159</v>
      </c>
      <c r="E1812" s="40"/>
      <c r="F1812" s="235" t="s">
        <v>2341</v>
      </c>
      <c r="G1812" s="40"/>
      <c r="H1812" s="40"/>
      <c r="I1812" s="236"/>
      <c r="J1812" s="40"/>
      <c r="K1812" s="40"/>
      <c r="L1812" s="44"/>
      <c r="M1812" s="237"/>
      <c r="N1812" s="238"/>
      <c r="O1812" s="92"/>
      <c r="P1812" s="92"/>
      <c r="Q1812" s="92"/>
      <c r="R1812" s="92"/>
      <c r="S1812" s="92"/>
      <c r="T1812" s="93"/>
      <c r="U1812" s="38"/>
      <c r="V1812" s="38"/>
      <c r="W1812" s="38"/>
      <c r="X1812" s="38"/>
      <c r="Y1812" s="38"/>
      <c r="Z1812" s="38"/>
      <c r="AA1812" s="38"/>
      <c r="AB1812" s="38"/>
      <c r="AC1812" s="38"/>
      <c r="AD1812" s="38"/>
      <c r="AE1812" s="38"/>
      <c r="AT1812" s="17" t="s">
        <v>159</v>
      </c>
      <c r="AU1812" s="17" t="s">
        <v>83</v>
      </c>
    </row>
    <row r="1813" s="2" customFormat="1" ht="24.15" customHeight="1">
      <c r="A1813" s="38"/>
      <c r="B1813" s="39"/>
      <c r="C1813" s="272" t="s">
        <v>2343</v>
      </c>
      <c r="D1813" s="272" t="s">
        <v>387</v>
      </c>
      <c r="E1813" s="273" t="s">
        <v>2344</v>
      </c>
      <c r="F1813" s="274" t="s">
        <v>2345</v>
      </c>
      <c r="G1813" s="275" t="s">
        <v>156</v>
      </c>
      <c r="H1813" s="276">
        <v>2.1179999999999999</v>
      </c>
      <c r="I1813" s="277"/>
      <c r="J1813" s="278">
        <f>ROUND(I1813*H1813,2)</f>
        <v>0</v>
      </c>
      <c r="K1813" s="279"/>
      <c r="L1813" s="280"/>
      <c r="M1813" s="281" t="s">
        <v>1</v>
      </c>
      <c r="N1813" s="282" t="s">
        <v>40</v>
      </c>
      <c r="O1813" s="92"/>
      <c r="P1813" s="230">
        <f>O1813*H1813</f>
        <v>0</v>
      </c>
      <c r="Q1813" s="230">
        <v>0.040280000000000003</v>
      </c>
      <c r="R1813" s="230">
        <f>Q1813*H1813</f>
        <v>0.085313040000000007</v>
      </c>
      <c r="S1813" s="230">
        <v>0</v>
      </c>
      <c r="T1813" s="231">
        <f>S1813*H1813</f>
        <v>0</v>
      </c>
      <c r="U1813" s="38"/>
      <c r="V1813" s="38"/>
      <c r="W1813" s="38"/>
      <c r="X1813" s="38"/>
      <c r="Y1813" s="38"/>
      <c r="Z1813" s="38"/>
      <c r="AA1813" s="38"/>
      <c r="AB1813" s="38"/>
      <c r="AC1813" s="38"/>
      <c r="AD1813" s="38"/>
      <c r="AE1813" s="38"/>
      <c r="AR1813" s="232" t="s">
        <v>340</v>
      </c>
      <c r="AT1813" s="232" t="s">
        <v>387</v>
      </c>
      <c r="AU1813" s="232" t="s">
        <v>83</v>
      </c>
      <c r="AY1813" s="17" t="s">
        <v>151</v>
      </c>
      <c r="BE1813" s="233">
        <f>IF(N1813="základní",J1813,0)</f>
        <v>0</v>
      </c>
      <c r="BF1813" s="233">
        <f>IF(N1813="snížená",J1813,0)</f>
        <v>0</v>
      </c>
      <c r="BG1813" s="233">
        <f>IF(N1813="zákl. přenesená",J1813,0)</f>
        <v>0</v>
      </c>
      <c r="BH1813" s="233">
        <f>IF(N1813="sníž. přenesená",J1813,0)</f>
        <v>0</v>
      </c>
      <c r="BI1813" s="233">
        <f>IF(N1813="nulová",J1813,0)</f>
        <v>0</v>
      </c>
      <c r="BJ1813" s="17" t="s">
        <v>157</v>
      </c>
      <c r="BK1813" s="233">
        <f>ROUND(I1813*H1813,2)</f>
        <v>0</v>
      </c>
      <c r="BL1813" s="17" t="s">
        <v>250</v>
      </c>
      <c r="BM1813" s="232" t="s">
        <v>2346</v>
      </c>
    </row>
    <row r="1814" s="2" customFormat="1">
      <c r="A1814" s="38"/>
      <c r="B1814" s="39"/>
      <c r="C1814" s="40"/>
      <c r="D1814" s="234" t="s">
        <v>159</v>
      </c>
      <c r="E1814" s="40"/>
      <c r="F1814" s="235" t="s">
        <v>2345</v>
      </c>
      <c r="G1814" s="40"/>
      <c r="H1814" s="40"/>
      <c r="I1814" s="236"/>
      <c r="J1814" s="40"/>
      <c r="K1814" s="40"/>
      <c r="L1814" s="44"/>
      <c r="M1814" s="237"/>
      <c r="N1814" s="238"/>
      <c r="O1814" s="92"/>
      <c r="P1814" s="92"/>
      <c r="Q1814" s="92"/>
      <c r="R1814" s="92"/>
      <c r="S1814" s="92"/>
      <c r="T1814" s="93"/>
      <c r="U1814" s="38"/>
      <c r="V1814" s="38"/>
      <c r="W1814" s="38"/>
      <c r="X1814" s="38"/>
      <c r="Y1814" s="38"/>
      <c r="Z1814" s="38"/>
      <c r="AA1814" s="38"/>
      <c r="AB1814" s="38"/>
      <c r="AC1814" s="38"/>
      <c r="AD1814" s="38"/>
      <c r="AE1814" s="38"/>
      <c r="AT1814" s="17" t="s">
        <v>159</v>
      </c>
      <c r="AU1814" s="17" t="s">
        <v>83</v>
      </c>
    </row>
    <row r="1815" s="13" customFormat="1">
      <c r="A1815" s="13"/>
      <c r="B1815" s="239"/>
      <c r="C1815" s="240"/>
      <c r="D1815" s="234" t="s">
        <v>160</v>
      </c>
      <c r="E1815" s="241" t="s">
        <v>1</v>
      </c>
      <c r="F1815" s="242" t="s">
        <v>958</v>
      </c>
      <c r="G1815" s="240"/>
      <c r="H1815" s="243">
        <v>0.45400000000000001</v>
      </c>
      <c r="I1815" s="244"/>
      <c r="J1815" s="240"/>
      <c r="K1815" s="240"/>
      <c r="L1815" s="245"/>
      <c r="M1815" s="246"/>
      <c r="N1815" s="247"/>
      <c r="O1815" s="247"/>
      <c r="P1815" s="247"/>
      <c r="Q1815" s="247"/>
      <c r="R1815" s="247"/>
      <c r="S1815" s="247"/>
      <c r="T1815" s="24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49" t="s">
        <v>160</v>
      </c>
      <c r="AU1815" s="249" t="s">
        <v>83</v>
      </c>
      <c r="AV1815" s="13" t="s">
        <v>83</v>
      </c>
      <c r="AW1815" s="13" t="s">
        <v>30</v>
      </c>
      <c r="AX1815" s="13" t="s">
        <v>73</v>
      </c>
      <c r="AY1815" s="249" t="s">
        <v>151</v>
      </c>
    </row>
    <row r="1816" s="13" customFormat="1">
      <c r="A1816" s="13"/>
      <c r="B1816" s="239"/>
      <c r="C1816" s="240"/>
      <c r="D1816" s="234" t="s">
        <v>160</v>
      </c>
      <c r="E1816" s="241" t="s">
        <v>1</v>
      </c>
      <c r="F1816" s="242" t="s">
        <v>957</v>
      </c>
      <c r="G1816" s="240"/>
      <c r="H1816" s="243">
        <v>1.6639999999999999</v>
      </c>
      <c r="I1816" s="244"/>
      <c r="J1816" s="240"/>
      <c r="K1816" s="240"/>
      <c r="L1816" s="245"/>
      <c r="M1816" s="246"/>
      <c r="N1816" s="247"/>
      <c r="O1816" s="247"/>
      <c r="P1816" s="247"/>
      <c r="Q1816" s="247"/>
      <c r="R1816" s="247"/>
      <c r="S1816" s="247"/>
      <c r="T1816" s="248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49" t="s">
        <v>160</v>
      </c>
      <c r="AU1816" s="249" t="s">
        <v>83</v>
      </c>
      <c r="AV1816" s="13" t="s">
        <v>83</v>
      </c>
      <c r="AW1816" s="13" t="s">
        <v>30</v>
      </c>
      <c r="AX1816" s="13" t="s">
        <v>73</v>
      </c>
      <c r="AY1816" s="249" t="s">
        <v>151</v>
      </c>
    </row>
    <row r="1817" s="14" customFormat="1">
      <c r="A1817" s="14"/>
      <c r="B1817" s="250"/>
      <c r="C1817" s="251"/>
      <c r="D1817" s="234" t="s">
        <v>160</v>
      </c>
      <c r="E1817" s="252" t="s">
        <v>1</v>
      </c>
      <c r="F1817" s="253" t="s">
        <v>162</v>
      </c>
      <c r="G1817" s="251"/>
      <c r="H1817" s="254">
        <v>2.1179999999999999</v>
      </c>
      <c r="I1817" s="255"/>
      <c r="J1817" s="251"/>
      <c r="K1817" s="251"/>
      <c r="L1817" s="256"/>
      <c r="M1817" s="257"/>
      <c r="N1817" s="258"/>
      <c r="O1817" s="258"/>
      <c r="P1817" s="258"/>
      <c r="Q1817" s="258"/>
      <c r="R1817" s="258"/>
      <c r="S1817" s="258"/>
      <c r="T1817" s="259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60" t="s">
        <v>160</v>
      </c>
      <c r="AU1817" s="260" t="s">
        <v>83</v>
      </c>
      <c r="AV1817" s="14" t="s">
        <v>157</v>
      </c>
      <c r="AW1817" s="14" t="s">
        <v>30</v>
      </c>
      <c r="AX1817" s="14" t="s">
        <v>81</v>
      </c>
      <c r="AY1817" s="260" t="s">
        <v>151</v>
      </c>
    </row>
    <row r="1818" s="2" customFormat="1" ht="24.15" customHeight="1">
      <c r="A1818" s="38"/>
      <c r="B1818" s="39"/>
      <c r="C1818" s="220" t="s">
        <v>2347</v>
      </c>
      <c r="D1818" s="220" t="s">
        <v>153</v>
      </c>
      <c r="E1818" s="221" t="s">
        <v>2348</v>
      </c>
      <c r="F1818" s="222" t="s">
        <v>2349</v>
      </c>
      <c r="G1818" s="223" t="s">
        <v>348</v>
      </c>
      <c r="H1818" s="224">
        <v>4</v>
      </c>
      <c r="I1818" s="225"/>
      <c r="J1818" s="226">
        <f>ROUND(I1818*H1818,2)</f>
        <v>0</v>
      </c>
      <c r="K1818" s="227"/>
      <c r="L1818" s="44"/>
      <c r="M1818" s="228" t="s">
        <v>1</v>
      </c>
      <c r="N1818" s="229" t="s">
        <v>40</v>
      </c>
      <c r="O1818" s="92"/>
      <c r="P1818" s="230">
        <f>O1818*H1818</f>
        <v>0</v>
      </c>
      <c r="Q1818" s="230">
        <v>0</v>
      </c>
      <c r="R1818" s="230">
        <f>Q1818*H1818</f>
        <v>0</v>
      </c>
      <c r="S1818" s="230">
        <v>0</v>
      </c>
      <c r="T1818" s="231">
        <f>S1818*H1818</f>
        <v>0</v>
      </c>
      <c r="U1818" s="38"/>
      <c r="V1818" s="38"/>
      <c r="W1818" s="38"/>
      <c r="X1818" s="38"/>
      <c r="Y1818" s="38"/>
      <c r="Z1818" s="38"/>
      <c r="AA1818" s="38"/>
      <c r="AB1818" s="38"/>
      <c r="AC1818" s="38"/>
      <c r="AD1818" s="38"/>
      <c r="AE1818" s="38"/>
      <c r="AR1818" s="232" t="s">
        <v>250</v>
      </c>
      <c r="AT1818" s="232" t="s">
        <v>153</v>
      </c>
      <c r="AU1818" s="232" t="s">
        <v>83</v>
      </c>
      <c r="AY1818" s="17" t="s">
        <v>151</v>
      </c>
      <c r="BE1818" s="233">
        <f>IF(N1818="základní",J1818,0)</f>
        <v>0</v>
      </c>
      <c r="BF1818" s="233">
        <f>IF(N1818="snížená",J1818,0)</f>
        <v>0</v>
      </c>
      <c r="BG1818" s="233">
        <f>IF(N1818="zákl. přenesená",J1818,0)</f>
        <v>0</v>
      </c>
      <c r="BH1818" s="233">
        <f>IF(N1818="sníž. přenesená",J1818,0)</f>
        <v>0</v>
      </c>
      <c r="BI1818" s="233">
        <f>IF(N1818="nulová",J1818,0)</f>
        <v>0</v>
      </c>
      <c r="BJ1818" s="17" t="s">
        <v>157</v>
      </c>
      <c r="BK1818" s="233">
        <f>ROUND(I1818*H1818,2)</f>
        <v>0</v>
      </c>
      <c r="BL1818" s="17" t="s">
        <v>250</v>
      </c>
      <c r="BM1818" s="232" t="s">
        <v>2350</v>
      </c>
    </row>
    <row r="1819" s="2" customFormat="1">
      <c r="A1819" s="38"/>
      <c r="B1819" s="39"/>
      <c r="C1819" s="40"/>
      <c r="D1819" s="234" t="s">
        <v>159</v>
      </c>
      <c r="E1819" s="40"/>
      <c r="F1819" s="235" t="s">
        <v>2349</v>
      </c>
      <c r="G1819" s="40"/>
      <c r="H1819" s="40"/>
      <c r="I1819" s="236"/>
      <c r="J1819" s="40"/>
      <c r="K1819" s="40"/>
      <c r="L1819" s="44"/>
      <c r="M1819" s="237"/>
      <c r="N1819" s="238"/>
      <c r="O1819" s="92"/>
      <c r="P1819" s="92"/>
      <c r="Q1819" s="92"/>
      <c r="R1819" s="92"/>
      <c r="S1819" s="92"/>
      <c r="T1819" s="93"/>
      <c r="U1819" s="38"/>
      <c r="V1819" s="38"/>
      <c r="W1819" s="38"/>
      <c r="X1819" s="38"/>
      <c r="Y1819" s="38"/>
      <c r="Z1819" s="38"/>
      <c r="AA1819" s="38"/>
      <c r="AB1819" s="38"/>
      <c r="AC1819" s="38"/>
      <c r="AD1819" s="38"/>
      <c r="AE1819" s="38"/>
      <c r="AT1819" s="17" t="s">
        <v>159</v>
      </c>
      <c r="AU1819" s="17" t="s">
        <v>83</v>
      </c>
    </row>
    <row r="1820" s="13" customFormat="1">
      <c r="A1820" s="13"/>
      <c r="B1820" s="239"/>
      <c r="C1820" s="240"/>
      <c r="D1820" s="234" t="s">
        <v>160</v>
      </c>
      <c r="E1820" s="241" t="s">
        <v>1</v>
      </c>
      <c r="F1820" s="242" t="s">
        <v>2351</v>
      </c>
      <c r="G1820" s="240"/>
      <c r="H1820" s="243">
        <v>4</v>
      </c>
      <c r="I1820" s="244"/>
      <c r="J1820" s="240"/>
      <c r="K1820" s="240"/>
      <c r="L1820" s="245"/>
      <c r="M1820" s="246"/>
      <c r="N1820" s="247"/>
      <c r="O1820" s="247"/>
      <c r="P1820" s="247"/>
      <c r="Q1820" s="247"/>
      <c r="R1820" s="247"/>
      <c r="S1820" s="247"/>
      <c r="T1820" s="248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49" t="s">
        <v>160</v>
      </c>
      <c r="AU1820" s="249" t="s">
        <v>83</v>
      </c>
      <c r="AV1820" s="13" t="s">
        <v>83</v>
      </c>
      <c r="AW1820" s="13" t="s">
        <v>30</v>
      </c>
      <c r="AX1820" s="13" t="s">
        <v>73</v>
      </c>
      <c r="AY1820" s="249" t="s">
        <v>151</v>
      </c>
    </row>
    <row r="1821" s="14" customFormat="1">
      <c r="A1821" s="14"/>
      <c r="B1821" s="250"/>
      <c r="C1821" s="251"/>
      <c r="D1821" s="234" t="s">
        <v>160</v>
      </c>
      <c r="E1821" s="252" t="s">
        <v>1</v>
      </c>
      <c r="F1821" s="253" t="s">
        <v>162</v>
      </c>
      <c r="G1821" s="251"/>
      <c r="H1821" s="254">
        <v>4</v>
      </c>
      <c r="I1821" s="255"/>
      <c r="J1821" s="251"/>
      <c r="K1821" s="251"/>
      <c r="L1821" s="256"/>
      <c r="M1821" s="257"/>
      <c r="N1821" s="258"/>
      <c r="O1821" s="258"/>
      <c r="P1821" s="258"/>
      <c r="Q1821" s="258"/>
      <c r="R1821" s="258"/>
      <c r="S1821" s="258"/>
      <c r="T1821" s="259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60" t="s">
        <v>160</v>
      </c>
      <c r="AU1821" s="260" t="s">
        <v>83</v>
      </c>
      <c r="AV1821" s="14" t="s">
        <v>157</v>
      </c>
      <c r="AW1821" s="14" t="s">
        <v>30</v>
      </c>
      <c r="AX1821" s="14" t="s">
        <v>81</v>
      </c>
      <c r="AY1821" s="260" t="s">
        <v>151</v>
      </c>
    </row>
    <row r="1822" s="2" customFormat="1" ht="24.15" customHeight="1">
      <c r="A1822" s="38"/>
      <c r="B1822" s="39"/>
      <c r="C1822" s="272" t="s">
        <v>2352</v>
      </c>
      <c r="D1822" s="272" t="s">
        <v>387</v>
      </c>
      <c r="E1822" s="273" t="s">
        <v>2353</v>
      </c>
      <c r="F1822" s="274" t="s">
        <v>2354</v>
      </c>
      <c r="G1822" s="275" t="s">
        <v>348</v>
      </c>
      <c r="H1822" s="276">
        <v>1</v>
      </c>
      <c r="I1822" s="277"/>
      <c r="J1822" s="278">
        <f>ROUND(I1822*H1822,2)</f>
        <v>0</v>
      </c>
      <c r="K1822" s="279"/>
      <c r="L1822" s="280"/>
      <c r="M1822" s="281" t="s">
        <v>1</v>
      </c>
      <c r="N1822" s="282" t="s">
        <v>40</v>
      </c>
      <c r="O1822" s="92"/>
      <c r="P1822" s="230">
        <f>O1822*H1822</f>
        <v>0</v>
      </c>
      <c r="Q1822" s="230">
        <v>0.012999999999999999</v>
      </c>
      <c r="R1822" s="230">
        <f>Q1822*H1822</f>
        <v>0.012999999999999999</v>
      </c>
      <c r="S1822" s="230">
        <v>0</v>
      </c>
      <c r="T1822" s="231">
        <f>S1822*H1822</f>
        <v>0</v>
      </c>
      <c r="U1822" s="38"/>
      <c r="V1822" s="38"/>
      <c r="W1822" s="38"/>
      <c r="X1822" s="38"/>
      <c r="Y1822" s="38"/>
      <c r="Z1822" s="38"/>
      <c r="AA1822" s="38"/>
      <c r="AB1822" s="38"/>
      <c r="AC1822" s="38"/>
      <c r="AD1822" s="38"/>
      <c r="AE1822" s="38"/>
      <c r="AR1822" s="232" t="s">
        <v>340</v>
      </c>
      <c r="AT1822" s="232" t="s">
        <v>387</v>
      </c>
      <c r="AU1822" s="232" t="s">
        <v>83</v>
      </c>
      <c r="AY1822" s="17" t="s">
        <v>151</v>
      </c>
      <c r="BE1822" s="233">
        <f>IF(N1822="základní",J1822,0)</f>
        <v>0</v>
      </c>
      <c r="BF1822" s="233">
        <f>IF(N1822="snížená",J1822,0)</f>
        <v>0</v>
      </c>
      <c r="BG1822" s="233">
        <f>IF(N1822="zákl. přenesená",J1822,0)</f>
        <v>0</v>
      </c>
      <c r="BH1822" s="233">
        <f>IF(N1822="sníž. přenesená",J1822,0)</f>
        <v>0</v>
      </c>
      <c r="BI1822" s="233">
        <f>IF(N1822="nulová",J1822,0)</f>
        <v>0</v>
      </c>
      <c r="BJ1822" s="17" t="s">
        <v>157</v>
      </c>
      <c r="BK1822" s="233">
        <f>ROUND(I1822*H1822,2)</f>
        <v>0</v>
      </c>
      <c r="BL1822" s="17" t="s">
        <v>250</v>
      </c>
      <c r="BM1822" s="232" t="s">
        <v>2355</v>
      </c>
    </row>
    <row r="1823" s="2" customFormat="1">
      <c r="A1823" s="38"/>
      <c r="B1823" s="39"/>
      <c r="C1823" s="40"/>
      <c r="D1823" s="234" t="s">
        <v>159</v>
      </c>
      <c r="E1823" s="40"/>
      <c r="F1823" s="235" t="s">
        <v>2354</v>
      </c>
      <c r="G1823" s="40"/>
      <c r="H1823" s="40"/>
      <c r="I1823" s="236"/>
      <c r="J1823" s="40"/>
      <c r="K1823" s="40"/>
      <c r="L1823" s="44"/>
      <c r="M1823" s="237"/>
      <c r="N1823" s="238"/>
      <c r="O1823" s="92"/>
      <c r="P1823" s="92"/>
      <c r="Q1823" s="92"/>
      <c r="R1823" s="92"/>
      <c r="S1823" s="92"/>
      <c r="T1823" s="93"/>
      <c r="U1823" s="38"/>
      <c r="V1823" s="38"/>
      <c r="W1823" s="38"/>
      <c r="X1823" s="38"/>
      <c r="Y1823" s="38"/>
      <c r="Z1823" s="38"/>
      <c r="AA1823" s="38"/>
      <c r="AB1823" s="38"/>
      <c r="AC1823" s="38"/>
      <c r="AD1823" s="38"/>
      <c r="AE1823" s="38"/>
      <c r="AT1823" s="17" t="s">
        <v>159</v>
      </c>
      <c r="AU1823" s="17" t="s">
        <v>83</v>
      </c>
    </row>
    <row r="1824" s="2" customFormat="1" ht="24.15" customHeight="1">
      <c r="A1824" s="38"/>
      <c r="B1824" s="39"/>
      <c r="C1824" s="272" t="s">
        <v>2356</v>
      </c>
      <c r="D1824" s="272" t="s">
        <v>387</v>
      </c>
      <c r="E1824" s="273" t="s">
        <v>2357</v>
      </c>
      <c r="F1824" s="274" t="s">
        <v>2358</v>
      </c>
      <c r="G1824" s="275" t="s">
        <v>348</v>
      </c>
      <c r="H1824" s="276">
        <v>1</v>
      </c>
      <c r="I1824" s="277"/>
      <c r="J1824" s="278">
        <f>ROUND(I1824*H1824,2)</f>
        <v>0</v>
      </c>
      <c r="K1824" s="279"/>
      <c r="L1824" s="280"/>
      <c r="M1824" s="281" t="s">
        <v>1</v>
      </c>
      <c r="N1824" s="282" t="s">
        <v>40</v>
      </c>
      <c r="O1824" s="92"/>
      <c r="P1824" s="230">
        <f>O1824*H1824</f>
        <v>0</v>
      </c>
      <c r="Q1824" s="230">
        <v>0.014500000000000001</v>
      </c>
      <c r="R1824" s="230">
        <f>Q1824*H1824</f>
        <v>0.014500000000000001</v>
      </c>
      <c r="S1824" s="230">
        <v>0</v>
      </c>
      <c r="T1824" s="231">
        <f>S1824*H1824</f>
        <v>0</v>
      </c>
      <c r="U1824" s="38"/>
      <c r="V1824" s="38"/>
      <c r="W1824" s="38"/>
      <c r="X1824" s="38"/>
      <c r="Y1824" s="38"/>
      <c r="Z1824" s="38"/>
      <c r="AA1824" s="38"/>
      <c r="AB1824" s="38"/>
      <c r="AC1824" s="38"/>
      <c r="AD1824" s="38"/>
      <c r="AE1824" s="38"/>
      <c r="AR1824" s="232" t="s">
        <v>340</v>
      </c>
      <c r="AT1824" s="232" t="s">
        <v>387</v>
      </c>
      <c r="AU1824" s="232" t="s">
        <v>83</v>
      </c>
      <c r="AY1824" s="17" t="s">
        <v>151</v>
      </c>
      <c r="BE1824" s="233">
        <f>IF(N1824="základní",J1824,0)</f>
        <v>0</v>
      </c>
      <c r="BF1824" s="233">
        <f>IF(N1824="snížená",J1824,0)</f>
        <v>0</v>
      </c>
      <c r="BG1824" s="233">
        <f>IF(N1824="zákl. přenesená",J1824,0)</f>
        <v>0</v>
      </c>
      <c r="BH1824" s="233">
        <f>IF(N1824="sníž. přenesená",J1824,0)</f>
        <v>0</v>
      </c>
      <c r="BI1824" s="233">
        <f>IF(N1824="nulová",J1824,0)</f>
        <v>0</v>
      </c>
      <c r="BJ1824" s="17" t="s">
        <v>157</v>
      </c>
      <c r="BK1824" s="233">
        <f>ROUND(I1824*H1824,2)</f>
        <v>0</v>
      </c>
      <c r="BL1824" s="17" t="s">
        <v>250</v>
      </c>
      <c r="BM1824" s="232" t="s">
        <v>2359</v>
      </c>
    </row>
    <row r="1825" s="2" customFormat="1">
      <c r="A1825" s="38"/>
      <c r="B1825" s="39"/>
      <c r="C1825" s="40"/>
      <c r="D1825" s="234" t="s">
        <v>159</v>
      </c>
      <c r="E1825" s="40"/>
      <c r="F1825" s="235" t="s">
        <v>2358</v>
      </c>
      <c r="G1825" s="40"/>
      <c r="H1825" s="40"/>
      <c r="I1825" s="236"/>
      <c r="J1825" s="40"/>
      <c r="K1825" s="40"/>
      <c r="L1825" s="44"/>
      <c r="M1825" s="237"/>
      <c r="N1825" s="238"/>
      <c r="O1825" s="92"/>
      <c r="P1825" s="92"/>
      <c r="Q1825" s="92"/>
      <c r="R1825" s="92"/>
      <c r="S1825" s="92"/>
      <c r="T1825" s="93"/>
      <c r="U1825" s="38"/>
      <c r="V1825" s="38"/>
      <c r="W1825" s="38"/>
      <c r="X1825" s="38"/>
      <c r="Y1825" s="38"/>
      <c r="Z1825" s="38"/>
      <c r="AA1825" s="38"/>
      <c r="AB1825" s="38"/>
      <c r="AC1825" s="38"/>
      <c r="AD1825" s="38"/>
      <c r="AE1825" s="38"/>
      <c r="AT1825" s="17" t="s">
        <v>159</v>
      </c>
      <c r="AU1825" s="17" t="s">
        <v>83</v>
      </c>
    </row>
    <row r="1826" s="2" customFormat="1" ht="24.15" customHeight="1">
      <c r="A1826" s="38"/>
      <c r="B1826" s="39"/>
      <c r="C1826" s="272" t="s">
        <v>2360</v>
      </c>
      <c r="D1826" s="272" t="s">
        <v>387</v>
      </c>
      <c r="E1826" s="273" t="s">
        <v>2361</v>
      </c>
      <c r="F1826" s="274" t="s">
        <v>2362</v>
      </c>
      <c r="G1826" s="275" t="s">
        <v>348</v>
      </c>
      <c r="H1826" s="276">
        <v>2</v>
      </c>
      <c r="I1826" s="277"/>
      <c r="J1826" s="278">
        <f>ROUND(I1826*H1826,2)</f>
        <v>0</v>
      </c>
      <c r="K1826" s="279"/>
      <c r="L1826" s="280"/>
      <c r="M1826" s="281" t="s">
        <v>1</v>
      </c>
      <c r="N1826" s="282" t="s">
        <v>40</v>
      </c>
      <c r="O1826" s="92"/>
      <c r="P1826" s="230">
        <f>O1826*H1826</f>
        <v>0</v>
      </c>
      <c r="Q1826" s="230">
        <v>0.016</v>
      </c>
      <c r="R1826" s="230">
        <f>Q1826*H1826</f>
        <v>0.032000000000000001</v>
      </c>
      <c r="S1826" s="230">
        <v>0</v>
      </c>
      <c r="T1826" s="231">
        <f>S1826*H1826</f>
        <v>0</v>
      </c>
      <c r="U1826" s="38"/>
      <c r="V1826" s="38"/>
      <c r="W1826" s="38"/>
      <c r="X1826" s="38"/>
      <c r="Y1826" s="38"/>
      <c r="Z1826" s="38"/>
      <c r="AA1826" s="38"/>
      <c r="AB1826" s="38"/>
      <c r="AC1826" s="38"/>
      <c r="AD1826" s="38"/>
      <c r="AE1826" s="38"/>
      <c r="AR1826" s="232" t="s">
        <v>340</v>
      </c>
      <c r="AT1826" s="232" t="s">
        <v>387</v>
      </c>
      <c r="AU1826" s="232" t="s">
        <v>83</v>
      </c>
      <c r="AY1826" s="17" t="s">
        <v>151</v>
      </c>
      <c r="BE1826" s="233">
        <f>IF(N1826="základní",J1826,0)</f>
        <v>0</v>
      </c>
      <c r="BF1826" s="233">
        <f>IF(N1826="snížená",J1826,0)</f>
        <v>0</v>
      </c>
      <c r="BG1826" s="233">
        <f>IF(N1826="zákl. přenesená",J1826,0)</f>
        <v>0</v>
      </c>
      <c r="BH1826" s="233">
        <f>IF(N1826="sníž. přenesená",J1826,0)</f>
        <v>0</v>
      </c>
      <c r="BI1826" s="233">
        <f>IF(N1826="nulová",J1826,0)</f>
        <v>0</v>
      </c>
      <c r="BJ1826" s="17" t="s">
        <v>157</v>
      </c>
      <c r="BK1826" s="233">
        <f>ROUND(I1826*H1826,2)</f>
        <v>0</v>
      </c>
      <c r="BL1826" s="17" t="s">
        <v>250</v>
      </c>
      <c r="BM1826" s="232" t="s">
        <v>2363</v>
      </c>
    </row>
    <row r="1827" s="2" customFormat="1">
      <c r="A1827" s="38"/>
      <c r="B1827" s="39"/>
      <c r="C1827" s="40"/>
      <c r="D1827" s="234" t="s">
        <v>159</v>
      </c>
      <c r="E1827" s="40"/>
      <c r="F1827" s="235" t="s">
        <v>2362</v>
      </c>
      <c r="G1827" s="40"/>
      <c r="H1827" s="40"/>
      <c r="I1827" s="236"/>
      <c r="J1827" s="40"/>
      <c r="K1827" s="40"/>
      <c r="L1827" s="44"/>
      <c r="M1827" s="237"/>
      <c r="N1827" s="238"/>
      <c r="O1827" s="92"/>
      <c r="P1827" s="92"/>
      <c r="Q1827" s="92"/>
      <c r="R1827" s="92"/>
      <c r="S1827" s="92"/>
      <c r="T1827" s="93"/>
      <c r="U1827" s="38"/>
      <c r="V1827" s="38"/>
      <c r="W1827" s="38"/>
      <c r="X1827" s="38"/>
      <c r="Y1827" s="38"/>
      <c r="Z1827" s="38"/>
      <c r="AA1827" s="38"/>
      <c r="AB1827" s="38"/>
      <c r="AC1827" s="38"/>
      <c r="AD1827" s="38"/>
      <c r="AE1827" s="38"/>
      <c r="AT1827" s="17" t="s">
        <v>159</v>
      </c>
      <c r="AU1827" s="17" t="s">
        <v>83</v>
      </c>
    </row>
    <row r="1828" s="2" customFormat="1" ht="24.15" customHeight="1">
      <c r="A1828" s="38"/>
      <c r="B1828" s="39"/>
      <c r="C1828" s="220" t="s">
        <v>2364</v>
      </c>
      <c r="D1828" s="220" t="s">
        <v>153</v>
      </c>
      <c r="E1828" s="221" t="s">
        <v>2365</v>
      </c>
      <c r="F1828" s="222" t="s">
        <v>2366</v>
      </c>
      <c r="G1828" s="223" t="s">
        <v>348</v>
      </c>
      <c r="H1828" s="224">
        <v>3</v>
      </c>
      <c r="I1828" s="225"/>
      <c r="J1828" s="226">
        <f>ROUND(I1828*H1828,2)</f>
        <v>0</v>
      </c>
      <c r="K1828" s="227"/>
      <c r="L1828" s="44"/>
      <c r="M1828" s="228" t="s">
        <v>1</v>
      </c>
      <c r="N1828" s="229" t="s">
        <v>40</v>
      </c>
      <c r="O1828" s="92"/>
      <c r="P1828" s="230">
        <f>O1828*H1828</f>
        <v>0</v>
      </c>
      <c r="Q1828" s="230">
        <v>0</v>
      </c>
      <c r="R1828" s="230">
        <f>Q1828*H1828</f>
        <v>0</v>
      </c>
      <c r="S1828" s="230">
        <v>0</v>
      </c>
      <c r="T1828" s="231">
        <f>S1828*H1828</f>
        <v>0</v>
      </c>
      <c r="U1828" s="38"/>
      <c r="V1828" s="38"/>
      <c r="W1828" s="38"/>
      <c r="X1828" s="38"/>
      <c r="Y1828" s="38"/>
      <c r="Z1828" s="38"/>
      <c r="AA1828" s="38"/>
      <c r="AB1828" s="38"/>
      <c r="AC1828" s="38"/>
      <c r="AD1828" s="38"/>
      <c r="AE1828" s="38"/>
      <c r="AR1828" s="232" t="s">
        <v>250</v>
      </c>
      <c r="AT1828" s="232" t="s">
        <v>153</v>
      </c>
      <c r="AU1828" s="232" t="s">
        <v>83</v>
      </c>
      <c r="AY1828" s="17" t="s">
        <v>151</v>
      </c>
      <c r="BE1828" s="233">
        <f>IF(N1828="základní",J1828,0)</f>
        <v>0</v>
      </c>
      <c r="BF1828" s="233">
        <f>IF(N1828="snížená",J1828,0)</f>
        <v>0</v>
      </c>
      <c r="BG1828" s="233">
        <f>IF(N1828="zákl. přenesená",J1828,0)</f>
        <v>0</v>
      </c>
      <c r="BH1828" s="233">
        <f>IF(N1828="sníž. přenesená",J1828,0)</f>
        <v>0</v>
      </c>
      <c r="BI1828" s="233">
        <f>IF(N1828="nulová",J1828,0)</f>
        <v>0</v>
      </c>
      <c r="BJ1828" s="17" t="s">
        <v>157</v>
      </c>
      <c r="BK1828" s="233">
        <f>ROUND(I1828*H1828,2)</f>
        <v>0</v>
      </c>
      <c r="BL1828" s="17" t="s">
        <v>250</v>
      </c>
      <c r="BM1828" s="232" t="s">
        <v>2367</v>
      </c>
    </row>
    <row r="1829" s="2" customFormat="1">
      <c r="A1829" s="38"/>
      <c r="B1829" s="39"/>
      <c r="C1829" s="40"/>
      <c r="D1829" s="234" t="s">
        <v>159</v>
      </c>
      <c r="E1829" s="40"/>
      <c r="F1829" s="235" t="s">
        <v>2366</v>
      </c>
      <c r="G1829" s="40"/>
      <c r="H1829" s="40"/>
      <c r="I1829" s="236"/>
      <c r="J1829" s="40"/>
      <c r="K1829" s="40"/>
      <c r="L1829" s="44"/>
      <c r="M1829" s="237"/>
      <c r="N1829" s="238"/>
      <c r="O1829" s="92"/>
      <c r="P1829" s="92"/>
      <c r="Q1829" s="92"/>
      <c r="R1829" s="92"/>
      <c r="S1829" s="92"/>
      <c r="T1829" s="93"/>
      <c r="U1829" s="38"/>
      <c r="V1829" s="38"/>
      <c r="W1829" s="38"/>
      <c r="X1829" s="38"/>
      <c r="Y1829" s="38"/>
      <c r="Z1829" s="38"/>
      <c r="AA1829" s="38"/>
      <c r="AB1829" s="38"/>
      <c r="AC1829" s="38"/>
      <c r="AD1829" s="38"/>
      <c r="AE1829" s="38"/>
      <c r="AT1829" s="17" t="s">
        <v>159</v>
      </c>
      <c r="AU1829" s="17" t="s">
        <v>83</v>
      </c>
    </row>
    <row r="1830" s="2" customFormat="1" ht="33" customHeight="1">
      <c r="A1830" s="38"/>
      <c r="B1830" s="39"/>
      <c r="C1830" s="272" t="s">
        <v>2368</v>
      </c>
      <c r="D1830" s="272" t="s">
        <v>387</v>
      </c>
      <c r="E1830" s="273" t="s">
        <v>2369</v>
      </c>
      <c r="F1830" s="274" t="s">
        <v>2370</v>
      </c>
      <c r="G1830" s="275" t="s">
        <v>348</v>
      </c>
      <c r="H1830" s="276">
        <v>1</v>
      </c>
      <c r="I1830" s="277"/>
      <c r="J1830" s="278">
        <f>ROUND(I1830*H1830,2)</f>
        <v>0</v>
      </c>
      <c r="K1830" s="279"/>
      <c r="L1830" s="280"/>
      <c r="M1830" s="281" t="s">
        <v>1</v>
      </c>
      <c r="N1830" s="282" t="s">
        <v>40</v>
      </c>
      <c r="O1830" s="92"/>
      <c r="P1830" s="230">
        <f>O1830*H1830</f>
        <v>0</v>
      </c>
      <c r="Q1830" s="230">
        <v>0.017500000000000002</v>
      </c>
      <c r="R1830" s="230">
        <f>Q1830*H1830</f>
        <v>0.017500000000000002</v>
      </c>
      <c r="S1830" s="230">
        <v>0</v>
      </c>
      <c r="T1830" s="231">
        <f>S1830*H1830</f>
        <v>0</v>
      </c>
      <c r="U1830" s="38"/>
      <c r="V1830" s="38"/>
      <c r="W1830" s="38"/>
      <c r="X1830" s="38"/>
      <c r="Y1830" s="38"/>
      <c r="Z1830" s="38"/>
      <c r="AA1830" s="38"/>
      <c r="AB1830" s="38"/>
      <c r="AC1830" s="38"/>
      <c r="AD1830" s="38"/>
      <c r="AE1830" s="38"/>
      <c r="AR1830" s="232" t="s">
        <v>340</v>
      </c>
      <c r="AT1830" s="232" t="s">
        <v>387</v>
      </c>
      <c r="AU1830" s="232" t="s">
        <v>83</v>
      </c>
      <c r="AY1830" s="17" t="s">
        <v>151</v>
      </c>
      <c r="BE1830" s="233">
        <f>IF(N1830="základní",J1830,0)</f>
        <v>0</v>
      </c>
      <c r="BF1830" s="233">
        <f>IF(N1830="snížená",J1830,0)</f>
        <v>0</v>
      </c>
      <c r="BG1830" s="233">
        <f>IF(N1830="zákl. přenesená",J1830,0)</f>
        <v>0</v>
      </c>
      <c r="BH1830" s="233">
        <f>IF(N1830="sníž. přenesená",J1830,0)</f>
        <v>0</v>
      </c>
      <c r="BI1830" s="233">
        <f>IF(N1830="nulová",J1830,0)</f>
        <v>0</v>
      </c>
      <c r="BJ1830" s="17" t="s">
        <v>157</v>
      </c>
      <c r="BK1830" s="233">
        <f>ROUND(I1830*H1830,2)</f>
        <v>0</v>
      </c>
      <c r="BL1830" s="17" t="s">
        <v>250</v>
      </c>
      <c r="BM1830" s="232" t="s">
        <v>2371</v>
      </c>
    </row>
    <row r="1831" s="2" customFormat="1">
      <c r="A1831" s="38"/>
      <c r="B1831" s="39"/>
      <c r="C1831" s="40"/>
      <c r="D1831" s="234" t="s">
        <v>159</v>
      </c>
      <c r="E1831" s="40"/>
      <c r="F1831" s="235" t="s">
        <v>2370</v>
      </c>
      <c r="G1831" s="40"/>
      <c r="H1831" s="40"/>
      <c r="I1831" s="236"/>
      <c r="J1831" s="40"/>
      <c r="K1831" s="40"/>
      <c r="L1831" s="44"/>
      <c r="M1831" s="237"/>
      <c r="N1831" s="238"/>
      <c r="O1831" s="92"/>
      <c r="P1831" s="92"/>
      <c r="Q1831" s="92"/>
      <c r="R1831" s="92"/>
      <c r="S1831" s="92"/>
      <c r="T1831" s="93"/>
      <c r="U1831" s="38"/>
      <c r="V1831" s="38"/>
      <c r="W1831" s="38"/>
      <c r="X1831" s="38"/>
      <c r="Y1831" s="38"/>
      <c r="Z1831" s="38"/>
      <c r="AA1831" s="38"/>
      <c r="AB1831" s="38"/>
      <c r="AC1831" s="38"/>
      <c r="AD1831" s="38"/>
      <c r="AE1831" s="38"/>
      <c r="AT1831" s="17" t="s">
        <v>159</v>
      </c>
      <c r="AU1831" s="17" t="s">
        <v>83</v>
      </c>
    </row>
    <row r="1832" s="2" customFormat="1" ht="33" customHeight="1">
      <c r="A1832" s="38"/>
      <c r="B1832" s="39"/>
      <c r="C1832" s="272" t="s">
        <v>2372</v>
      </c>
      <c r="D1832" s="272" t="s">
        <v>387</v>
      </c>
      <c r="E1832" s="273" t="s">
        <v>2373</v>
      </c>
      <c r="F1832" s="274" t="s">
        <v>2374</v>
      </c>
      <c r="G1832" s="275" t="s">
        <v>348</v>
      </c>
      <c r="H1832" s="276">
        <v>2</v>
      </c>
      <c r="I1832" s="277"/>
      <c r="J1832" s="278">
        <f>ROUND(I1832*H1832,2)</f>
        <v>0</v>
      </c>
      <c r="K1832" s="279"/>
      <c r="L1832" s="280"/>
      <c r="M1832" s="281" t="s">
        <v>1</v>
      </c>
      <c r="N1832" s="282" t="s">
        <v>40</v>
      </c>
      <c r="O1832" s="92"/>
      <c r="P1832" s="230">
        <f>O1832*H1832</f>
        <v>0</v>
      </c>
      <c r="Q1832" s="230">
        <v>0.0195</v>
      </c>
      <c r="R1832" s="230">
        <f>Q1832*H1832</f>
        <v>0.039</v>
      </c>
      <c r="S1832" s="230">
        <v>0</v>
      </c>
      <c r="T1832" s="231">
        <f>S1832*H1832</f>
        <v>0</v>
      </c>
      <c r="U1832" s="38"/>
      <c r="V1832" s="38"/>
      <c r="W1832" s="38"/>
      <c r="X1832" s="38"/>
      <c r="Y1832" s="38"/>
      <c r="Z1832" s="38"/>
      <c r="AA1832" s="38"/>
      <c r="AB1832" s="38"/>
      <c r="AC1832" s="38"/>
      <c r="AD1832" s="38"/>
      <c r="AE1832" s="38"/>
      <c r="AR1832" s="232" t="s">
        <v>340</v>
      </c>
      <c r="AT1832" s="232" t="s">
        <v>387</v>
      </c>
      <c r="AU1832" s="232" t="s">
        <v>83</v>
      </c>
      <c r="AY1832" s="17" t="s">
        <v>151</v>
      </c>
      <c r="BE1832" s="233">
        <f>IF(N1832="základní",J1832,0)</f>
        <v>0</v>
      </c>
      <c r="BF1832" s="233">
        <f>IF(N1832="snížená",J1832,0)</f>
        <v>0</v>
      </c>
      <c r="BG1832" s="233">
        <f>IF(N1832="zákl. přenesená",J1832,0)</f>
        <v>0</v>
      </c>
      <c r="BH1832" s="233">
        <f>IF(N1832="sníž. přenesená",J1832,0)</f>
        <v>0</v>
      </c>
      <c r="BI1832" s="233">
        <f>IF(N1832="nulová",J1832,0)</f>
        <v>0</v>
      </c>
      <c r="BJ1832" s="17" t="s">
        <v>157</v>
      </c>
      <c r="BK1832" s="233">
        <f>ROUND(I1832*H1832,2)</f>
        <v>0</v>
      </c>
      <c r="BL1832" s="17" t="s">
        <v>250</v>
      </c>
      <c r="BM1832" s="232" t="s">
        <v>2375</v>
      </c>
    </row>
    <row r="1833" s="2" customFormat="1">
      <c r="A1833" s="38"/>
      <c r="B1833" s="39"/>
      <c r="C1833" s="40"/>
      <c r="D1833" s="234" t="s">
        <v>159</v>
      </c>
      <c r="E1833" s="40"/>
      <c r="F1833" s="235" t="s">
        <v>2374</v>
      </c>
      <c r="G1833" s="40"/>
      <c r="H1833" s="40"/>
      <c r="I1833" s="236"/>
      <c r="J1833" s="40"/>
      <c r="K1833" s="40"/>
      <c r="L1833" s="44"/>
      <c r="M1833" s="237"/>
      <c r="N1833" s="238"/>
      <c r="O1833" s="92"/>
      <c r="P1833" s="92"/>
      <c r="Q1833" s="92"/>
      <c r="R1833" s="92"/>
      <c r="S1833" s="92"/>
      <c r="T1833" s="93"/>
      <c r="U1833" s="38"/>
      <c r="V1833" s="38"/>
      <c r="W1833" s="38"/>
      <c r="X1833" s="38"/>
      <c r="Y1833" s="38"/>
      <c r="Z1833" s="38"/>
      <c r="AA1833" s="38"/>
      <c r="AB1833" s="38"/>
      <c r="AC1833" s="38"/>
      <c r="AD1833" s="38"/>
      <c r="AE1833" s="38"/>
      <c r="AT1833" s="17" t="s">
        <v>159</v>
      </c>
      <c r="AU1833" s="17" t="s">
        <v>83</v>
      </c>
    </row>
    <row r="1834" s="2" customFormat="1" ht="24.15" customHeight="1">
      <c r="A1834" s="38"/>
      <c r="B1834" s="39"/>
      <c r="C1834" s="220" t="s">
        <v>2376</v>
      </c>
      <c r="D1834" s="220" t="s">
        <v>153</v>
      </c>
      <c r="E1834" s="221" t="s">
        <v>2377</v>
      </c>
      <c r="F1834" s="222" t="s">
        <v>2378</v>
      </c>
      <c r="G1834" s="223" t="s">
        <v>348</v>
      </c>
      <c r="H1834" s="224">
        <v>1</v>
      </c>
      <c r="I1834" s="225"/>
      <c r="J1834" s="226">
        <f>ROUND(I1834*H1834,2)</f>
        <v>0</v>
      </c>
      <c r="K1834" s="227"/>
      <c r="L1834" s="44"/>
      <c r="M1834" s="228" t="s">
        <v>1</v>
      </c>
      <c r="N1834" s="229" t="s">
        <v>40</v>
      </c>
      <c r="O1834" s="92"/>
      <c r="P1834" s="230">
        <f>O1834*H1834</f>
        <v>0</v>
      </c>
      <c r="Q1834" s="230">
        <v>0.00092000000000000003</v>
      </c>
      <c r="R1834" s="230">
        <f>Q1834*H1834</f>
        <v>0.00092000000000000003</v>
      </c>
      <c r="S1834" s="230">
        <v>0</v>
      </c>
      <c r="T1834" s="231">
        <f>S1834*H1834</f>
        <v>0</v>
      </c>
      <c r="U1834" s="38"/>
      <c r="V1834" s="38"/>
      <c r="W1834" s="38"/>
      <c r="X1834" s="38"/>
      <c r="Y1834" s="38"/>
      <c r="Z1834" s="38"/>
      <c r="AA1834" s="38"/>
      <c r="AB1834" s="38"/>
      <c r="AC1834" s="38"/>
      <c r="AD1834" s="38"/>
      <c r="AE1834" s="38"/>
      <c r="AR1834" s="232" t="s">
        <v>250</v>
      </c>
      <c r="AT1834" s="232" t="s">
        <v>153</v>
      </c>
      <c r="AU1834" s="232" t="s">
        <v>83</v>
      </c>
      <c r="AY1834" s="17" t="s">
        <v>151</v>
      </c>
      <c r="BE1834" s="233">
        <f>IF(N1834="základní",J1834,0)</f>
        <v>0</v>
      </c>
      <c r="BF1834" s="233">
        <f>IF(N1834="snížená",J1834,0)</f>
        <v>0</v>
      </c>
      <c r="BG1834" s="233">
        <f>IF(N1834="zákl. přenesená",J1834,0)</f>
        <v>0</v>
      </c>
      <c r="BH1834" s="233">
        <f>IF(N1834="sníž. přenesená",J1834,0)</f>
        <v>0</v>
      </c>
      <c r="BI1834" s="233">
        <f>IF(N1834="nulová",J1834,0)</f>
        <v>0</v>
      </c>
      <c r="BJ1834" s="17" t="s">
        <v>157</v>
      </c>
      <c r="BK1834" s="233">
        <f>ROUND(I1834*H1834,2)</f>
        <v>0</v>
      </c>
      <c r="BL1834" s="17" t="s">
        <v>250</v>
      </c>
      <c r="BM1834" s="232" t="s">
        <v>2379</v>
      </c>
    </row>
    <row r="1835" s="2" customFormat="1">
      <c r="A1835" s="38"/>
      <c r="B1835" s="39"/>
      <c r="C1835" s="40"/>
      <c r="D1835" s="234" t="s">
        <v>159</v>
      </c>
      <c r="E1835" s="40"/>
      <c r="F1835" s="235" t="s">
        <v>2378</v>
      </c>
      <c r="G1835" s="40"/>
      <c r="H1835" s="40"/>
      <c r="I1835" s="236"/>
      <c r="J1835" s="40"/>
      <c r="K1835" s="40"/>
      <c r="L1835" s="44"/>
      <c r="M1835" s="237"/>
      <c r="N1835" s="238"/>
      <c r="O1835" s="92"/>
      <c r="P1835" s="92"/>
      <c r="Q1835" s="92"/>
      <c r="R1835" s="92"/>
      <c r="S1835" s="92"/>
      <c r="T1835" s="93"/>
      <c r="U1835" s="38"/>
      <c r="V1835" s="38"/>
      <c r="W1835" s="38"/>
      <c r="X1835" s="38"/>
      <c r="Y1835" s="38"/>
      <c r="Z1835" s="38"/>
      <c r="AA1835" s="38"/>
      <c r="AB1835" s="38"/>
      <c r="AC1835" s="38"/>
      <c r="AD1835" s="38"/>
      <c r="AE1835" s="38"/>
      <c r="AT1835" s="17" t="s">
        <v>159</v>
      </c>
      <c r="AU1835" s="17" t="s">
        <v>83</v>
      </c>
    </row>
    <row r="1836" s="2" customFormat="1" ht="37.8" customHeight="1">
      <c r="A1836" s="38"/>
      <c r="B1836" s="39"/>
      <c r="C1836" s="272" t="s">
        <v>2380</v>
      </c>
      <c r="D1836" s="272" t="s">
        <v>387</v>
      </c>
      <c r="E1836" s="273" t="s">
        <v>2381</v>
      </c>
      <c r="F1836" s="274" t="s">
        <v>2382</v>
      </c>
      <c r="G1836" s="275" t="s">
        <v>156</v>
      </c>
      <c r="H1836" s="276">
        <v>2.5369999999999999</v>
      </c>
      <c r="I1836" s="277"/>
      <c r="J1836" s="278">
        <f>ROUND(I1836*H1836,2)</f>
        <v>0</v>
      </c>
      <c r="K1836" s="279"/>
      <c r="L1836" s="280"/>
      <c r="M1836" s="281" t="s">
        <v>1</v>
      </c>
      <c r="N1836" s="282" t="s">
        <v>40</v>
      </c>
      <c r="O1836" s="92"/>
      <c r="P1836" s="230">
        <f>O1836*H1836</f>
        <v>0</v>
      </c>
      <c r="Q1836" s="230">
        <v>0.01908</v>
      </c>
      <c r="R1836" s="230">
        <f>Q1836*H1836</f>
        <v>0.048405959999999998</v>
      </c>
      <c r="S1836" s="230">
        <v>0</v>
      </c>
      <c r="T1836" s="231">
        <f>S1836*H1836</f>
        <v>0</v>
      </c>
      <c r="U1836" s="38"/>
      <c r="V1836" s="38"/>
      <c r="W1836" s="38"/>
      <c r="X1836" s="38"/>
      <c r="Y1836" s="38"/>
      <c r="Z1836" s="38"/>
      <c r="AA1836" s="38"/>
      <c r="AB1836" s="38"/>
      <c r="AC1836" s="38"/>
      <c r="AD1836" s="38"/>
      <c r="AE1836" s="38"/>
      <c r="AR1836" s="232" t="s">
        <v>340</v>
      </c>
      <c r="AT1836" s="232" t="s">
        <v>387</v>
      </c>
      <c r="AU1836" s="232" t="s">
        <v>83</v>
      </c>
      <c r="AY1836" s="17" t="s">
        <v>151</v>
      </c>
      <c r="BE1836" s="233">
        <f>IF(N1836="základní",J1836,0)</f>
        <v>0</v>
      </c>
      <c r="BF1836" s="233">
        <f>IF(N1836="snížená",J1836,0)</f>
        <v>0</v>
      </c>
      <c r="BG1836" s="233">
        <f>IF(N1836="zákl. přenesená",J1836,0)</f>
        <v>0</v>
      </c>
      <c r="BH1836" s="233">
        <f>IF(N1836="sníž. přenesená",J1836,0)</f>
        <v>0</v>
      </c>
      <c r="BI1836" s="233">
        <f>IF(N1836="nulová",J1836,0)</f>
        <v>0</v>
      </c>
      <c r="BJ1836" s="17" t="s">
        <v>157</v>
      </c>
      <c r="BK1836" s="233">
        <f>ROUND(I1836*H1836,2)</f>
        <v>0</v>
      </c>
      <c r="BL1836" s="17" t="s">
        <v>250</v>
      </c>
      <c r="BM1836" s="232" t="s">
        <v>2383</v>
      </c>
    </row>
    <row r="1837" s="2" customFormat="1">
      <c r="A1837" s="38"/>
      <c r="B1837" s="39"/>
      <c r="C1837" s="40"/>
      <c r="D1837" s="234" t="s">
        <v>159</v>
      </c>
      <c r="E1837" s="40"/>
      <c r="F1837" s="235" t="s">
        <v>2382</v>
      </c>
      <c r="G1837" s="40"/>
      <c r="H1837" s="40"/>
      <c r="I1837" s="236"/>
      <c r="J1837" s="40"/>
      <c r="K1837" s="40"/>
      <c r="L1837" s="44"/>
      <c r="M1837" s="237"/>
      <c r="N1837" s="238"/>
      <c r="O1837" s="92"/>
      <c r="P1837" s="92"/>
      <c r="Q1837" s="92"/>
      <c r="R1837" s="92"/>
      <c r="S1837" s="92"/>
      <c r="T1837" s="93"/>
      <c r="U1837" s="38"/>
      <c r="V1837" s="38"/>
      <c r="W1837" s="38"/>
      <c r="X1837" s="38"/>
      <c r="Y1837" s="38"/>
      <c r="Z1837" s="38"/>
      <c r="AA1837" s="38"/>
      <c r="AB1837" s="38"/>
      <c r="AC1837" s="38"/>
      <c r="AD1837" s="38"/>
      <c r="AE1837" s="38"/>
      <c r="AT1837" s="17" t="s">
        <v>159</v>
      </c>
      <c r="AU1837" s="17" t="s">
        <v>83</v>
      </c>
    </row>
    <row r="1838" s="13" customFormat="1">
      <c r="A1838" s="13"/>
      <c r="B1838" s="239"/>
      <c r="C1838" s="240"/>
      <c r="D1838" s="234" t="s">
        <v>160</v>
      </c>
      <c r="E1838" s="241" t="s">
        <v>1</v>
      </c>
      <c r="F1838" s="242" t="s">
        <v>2384</v>
      </c>
      <c r="G1838" s="240"/>
      <c r="H1838" s="243">
        <v>2.5369999999999999</v>
      </c>
      <c r="I1838" s="244"/>
      <c r="J1838" s="240"/>
      <c r="K1838" s="240"/>
      <c r="L1838" s="245"/>
      <c r="M1838" s="246"/>
      <c r="N1838" s="247"/>
      <c r="O1838" s="247"/>
      <c r="P1838" s="247"/>
      <c r="Q1838" s="247"/>
      <c r="R1838" s="247"/>
      <c r="S1838" s="247"/>
      <c r="T1838" s="248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49" t="s">
        <v>160</v>
      </c>
      <c r="AU1838" s="249" t="s">
        <v>83</v>
      </c>
      <c r="AV1838" s="13" t="s">
        <v>83</v>
      </c>
      <c r="AW1838" s="13" t="s">
        <v>30</v>
      </c>
      <c r="AX1838" s="13" t="s">
        <v>73</v>
      </c>
      <c r="AY1838" s="249" t="s">
        <v>151</v>
      </c>
    </row>
    <row r="1839" s="14" customFormat="1">
      <c r="A1839" s="14"/>
      <c r="B1839" s="250"/>
      <c r="C1839" s="251"/>
      <c r="D1839" s="234" t="s">
        <v>160</v>
      </c>
      <c r="E1839" s="252" t="s">
        <v>1</v>
      </c>
      <c r="F1839" s="253" t="s">
        <v>162</v>
      </c>
      <c r="G1839" s="251"/>
      <c r="H1839" s="254">
        <v>2.5369999999999999</v>
      </c>
      <c r="I1839" s="255"/>
      <c r="J1839" s="251"/>
      <c r="K1839" s="251"/>
      <c r="L1839" s="256"/>
      <c r="M1839" s="257"/>
      <c r="N1839" s="258"/>
      <c r="O1839" s="258"/>
      <c r="P1839" s="258"/>
      <c r="Q1839" s="258"/>
      <c r="R1839" s="258"/>
      <c r="S1839" s="258"/>
      <c r="T1839" s="259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60" t="s">
        <v>160</v>
      </c>
      <c r="AU1839" s="260" t="s">
        <v>83</v>
      </c>
      <c r="AV1839" s="14" t="s">
        <v>157</v>
      </c>
      <c r="AW1839" s="14" t="s">
        <v>30</v>
      </c>
      <c r="AX1839" s="14" t="s">
        <v>81</v>
      </c>
      <c r="AY1839" s="260" t="s">
        <v>151</v>
      </c>
    </row>
    <row r="1840" s="2" customFormat="1" ht="24.15" customHeight="1">
      <c r="A1840" s="38"/>
      <c r="B1840" s="39"/>
      <c r="C1840" s="220" t="s">
        <v>2385</v>
      </c>
      <c r="D1840" s="220" t="s">
        <v>153</v>
      </c>
      <c r="E1840" s="221" t="s">
        <v>2386</v>
      </c>
      <c r="F1840" s="222" t="s">
        <v>2387</v>
      </c>
      <c r="G1840" s="223" t="s">
        <v>348</v>
      </c>
      <c r="H1840" s="224">
        <v>1</v>
      </c>
      <c r="I1840" s="225"/>
      <c r="J1840" s="226">
        <f>ROUND(I1840*H1840,2)</f>
        <v>0</v>
      </c>
      <c r="K1840" s="227"/>
      <c r="L1840" s="44"/>
      <c r="M1840" s="228" t="s">
        <v>1</v>
      </c>
      <c r="N1840" s="229" t="s">
        <v>40</v>
      </c>
      <c r="O1840" s="92"/>
      <c r="P1840" s="230">
        <f>O1840*H1840</f>
        <v>0</v>
      </c>
      <c r="Q1840" s="230">
        <v>0.00088000000000000003</v>
      </c>
      <c r="R1840" s="230">
        <f>Q1840*H1840</f>
        <v>0.00088000000000000003</v>
      </c>
      <c r="S1840" s="230">
        <v>0</v>
      </c>
      <c r="T1840" s="231">
        <f>S1840*H1840</f>
        <v>0</v>
      </c>
      <c r="U1840" s="38"/>
      <c r="V1840" s="38"/>
      <c r="W1840" s="38"/>
      <c r="X1840" s="38"/>
      <c r="Y1840" s="38"/>
      <c r="Z1840" s="38"/>
      <c r="AA1840" s="38"/>
      <c r="AB1840" s="38"/>
      <c r="AC1840" s="38"/>
      <c r="AD1840" s="38"/>
      <c r="AE1840" s="38"/>
      <c r="AR1840" s="232" t="s">
        <v>250</v>
      </c>
      <c r="AT1840" s="232" t="s">
        <v>153</v>
      </c>
      <c r="AU1840" s="232" t="s">
        <v>83</v>
      </c>
      <c r="AY1840" s="17" t="s">
        <v>151</v>
      </c>
      <c r="BE1840" s="233">
        <f>IF(N1840="základní",J1840,0)</f>
        <v>0</v>
      </c>
      <c r="BF1840" s="233">
        <f>IF(N1840="snížená",J1840,0)</f>
        <v>0</v>
      </c>
      <c r="BG1840" s="233">
        <f>IF(N1840="zákl. přenesená",J1840,0)</f>
        <v>0</v>
      </c>
      <c r="BH1840" s="233">
        <f>IF(N1840="sníž. přenesená",J1840,0)</f>
        <v>0</v>
      </c>
      <c r="BI1840" s="233">
        <f>IF(N1840="nulová",J1840,0)</f>
        <v>0</v>
      </c>
      <c r="BJ1840" s="17" t="s">
        <v>157</v>
      </c>
      <c r="BK1840" s="233">
        <f>ROUND(I1840*H1840,2)</f>
        <v>0</v>
      </c>
      <c r="BL1840" s="17" t="s">
        <v>250</v>
      </c>
      <c r="BM1840" s="232" t="s">
        <v>2388</v>
      </c>
    </row>
    <row r="1841" s="2" customFormat="1">
      <c r="A1841" s="38"/>
      <c r="B1841" s="39"/>
      <c r="C1841" s="40"/>
      <c r="D1841" s="234" t="s">
        <v>159</v>
      </c>
      <c r="E1841" s="40"/>
      <c r="F1841" s="235" t="s">
        <v>2387</v>
      </c>
      <c r="G1841" s="40"/>
      <c r="H1841" s="40"/>
      <c r="I1841" s="236"/>
      <c r="J1841" s="40"/>
      <c r="K1841" s="40"/>
      <c r="L1841" s="44"/>
      <c r="M1841" s="237"/>
      <c r="N1841" s="238"/>
      <c r="O1841" s="92"/>
      <c r="P1841" s="92"/>
      <c r="Q1841" s="92"/>
      <c r="R1841" s="92"/>
      <c r="S1841" s="92"/>
      <c r="T1841" s="93"/>
      <c r="U1841" s="38"/>
      <c r="V1841" s="38"/>
      <c r="W1841" s="38"/>
      <c r="X1841" s="38"/>
      <c r="Y1841" s="38"/>
      <c r="Z1841" s="38"/>
      <c r="AA1841" s="38"/>
      <c r="AB1841" s="38"/>
      <c r="AC1841" s="38"/>
      <c r="AD1841" s="38"/>
      <c r="AE1841" s="38"/>
      <c r="AT1841" s="17" t="s">
        <v>159</v>
      </c>
      <c r="AU1841" s="17" t="s">
        <v>83</v>
      </c>
    </row>
    <row r="1842" s="2" customFormat="1" ht="16.5" customHeight="1">
      <c r="A1842" s="38"/>
      <c r="B1842" s="39"/>
      <c r="C1842" s="272" t="s">
        <v>2389</v>
      </c>
      <c r="D1842" s="272" t="s">
        <v>387</v>
      </c>
      <c r="E1842" s="273" t="s">
        <v>2390</v>
      </c>
      <c r="F1842" s="274" t="s">
        <v>2391</v>
      </c>
      <c r="G1842" s="275" t="s">
        <v>348</v>
      </c>
      <c r="H1842" s="276">
        <v>1</v>
      </c>
      <c r="I1842" s="277"/>
      <c r="J1842" s="278">
        <f>ROUND(I1842*H1842,2)</f>
        <v>0</v>
      </c>
      <c r="K1842" s="279"/>
      <c r="L1842" s="280"/>
      <c r="M1842" s="281" t="s">
        <v>1</v>
      </c>
      <c r="N1842" s="282" t="s">
        <v>40</v>
      </c>
      <c r="O1842" s="92"/>
      <c r="P1842" s="230">
        <f>O1842*H1842</f>
        <v>0</v>
      </c>
      <c r="Q1842" s="230">
        <v>0.044999999999999998</v>
      </c>
      <c r="R1842" s="230">
        <f>Q1842*H1842</f>
        <v>0.044999999999999998</v>
      </c>
      <c r="S1842" s="230">
        <v>0</v>
      </c>
      <c r="T1842" s="231">
        <f>S1842*H1842</f>
        <v>0</v>
      </c>
      <c r="U1842" s="38"/>
      <c r="V1842" s="38"/>
      <c r="W1842" s="38"/>
      <c r="X1842" s="38"/>
      <c r="Y1842" s="38"/>
      <c r="Z1842" s="38"/>
      <c r="AA1842" s="38"/>
      <c r="AB1842" s="38"/>
      <c r="AC1842" s="38"/>
      <c r="AD1842" s="38"/>
      <c r="AE1842" s="38"/>
      <c r="AR1842" s="232" t="s">
        <v>340</v>
      </c>
      <c r="AT1842" s="232" t="s">
        <v>387</v>
      </c>
      <c r="AU1842" s="232" t="s">
        <v>83</v>
      </c>
      <c r="AY1842" s="17" t="s">
        <v>151</v>
      </c>
      <c r="BE1842" s="233">
        <f>IF(N1842="základní",J1842,0)</f>
        <v>0</v>
      </c>
      <c r="BF1842" s="233">
        <f>IF(N1842="snížená",J1842,0)</f>
        <v>0</v>
      </c>
      <c r="BG1842" s="233">
        <f>IF(N1842="zákl. přenesená",J1842,0)</f>
        <v>0</v>
      </c>
      <c r="BH1842" s="233">
        <f>IF(N1842="sníž. přenesená",J1842,0)</f>
        <v>0</v>
      </c>
      <c r="BI1842" s="233">
        <f>IF(N1842="nulová",J1842,0)</f>
        <v>0</v>
      </c>
      <c r="BJ1842" s="17" t="s">
        <v>157</v>
      </c>
      <c r="BK1842" s="233">
        <f>ROUND(I1842*H1842,2)</f>
        <v>0</v>
      </c>
      <c r="BL1842" s="17" t="s">
        <v>250</v>
      </c>
      <c r="BM1842" s="232" t="s">
        <v>2392</v>
      </c>
    </row>
    <row r="1843" s="2" customFormat="1">
      <c r="A1843" s="38"/>
      <c r="B1843" s="39"/>
      <c r="C1843" s="40"/>
      <c r="D1843" s="234" t="s">
        <v>159</v>
      </c>
      <c r="E1843" s="40"/>
      <c r="F1843" s="235" t="s">
        <v>2391</v>
      </c>
      <c r="G1843" s="40"/>
      <c r="H1843" s="40"/>
      <c r="I1843" s="236"/>
      <c r="J1843" s="40"/>
      <c r="K1843" s="40"/>
      <c r="L1843" s="44"/>
      <c r="M1843" s="237"/>
      <c r="N1843" s="238"/>
      <c r="O1843" s="92"/>
      <c r="P1843" s="92"/>
      <c r="Q1843" s="92"/>
      <c r="R1843" s="92"/>
      <c r="S1843" s="92"/>
      <c r="T1843" s="93"/>
      <c r="U1843" s="38"/>
      <c r="V1843" s="38"/>
      <c r="W1843" s="38"/>
      <c r="X1843" s="38"/>
      <c r="Y1843" s="38"/>
      <c r="Z1843" s="38"/>
      <c r="AA1843" s="38"/>
      <c r="AB1843" s="38"/>
      <c r="AC1843" s="38"/>
      <c r="AD1843" s="38"/>
      <c r="AE1843" s="38"/>
      <c r="AT1843" s="17" t="s">
        <v>159</v>
      </c>
      <c r="AU1843" s="17" t="s">
        <v>83</v>
      </c>
    </row>
    <row r="1844" s="2" customFormat="1" ht="24.15" customHeight="1">
      <c r="A1844" s="38"/>
      <c r="B1844" s="39"/>
      <c r="C1844" s="220" t="s">
        <v>2393</v>
      </c>
      <c r="D1844" s="220" t="s">
        <v>153</v>
      </c>
      <c r="E1844" s="221" t="s">
        <v>2394</v>
      </c>
      <c r="F1844" s="222" t="s">
        <v>2395</v>
      </c>
      <c r="G1844" s="223" t="s">
        <v>348</v>
      </c>
      <c r="H1844" s="224">
        <v>2</v>
      </c>
      <c r="I1844" s="225"/>
      <c r="J1844" s="226">
        <f>ROUND(I1844*H1844,2)</f>
        <v>0</v>
      </c>
      <c r="K1844" s="227"/>
      <c r="L1844" s="44"/>
      <c r="M1844" s="228" t="s">
        <v>1</v>
      </c>
      <c r="N1844" s="229" t="s">
        <v>40</v>
      </c>
      <c r="O1844" s="92"/>
      <c r="P1844" s="230">
        <f>O1844*H1844</f>
        <v>0</v>
      </c>
      <c r="Q1844" s="230">
        <v>0</v>
      </c>
      <c r="R1844" s="230">
        <f>Q1844*H1844</f>
        <v>0</v>
      </c>
      <c r="S1844" s="230">
        <v>0</v>
      </c>
      <c r="T1844" s="231">
        <f>S1844*H1844</f>
        <v>0</v>
      </c>
      <c r="U1844" s="38"/>
      <c r="V1844" s="38"/>
      <c r="W1844" s="38"/>
      <c r="X1844" s="38"/>
      <c r="Y1844" s="38"/>
      <c r="Z1844" s="38"/>
      <c r="AA1844" s="38"/>
      <c r="AB1844" s="38"/>
      <c r="AC1844" s="38"/>
      <c r="AD1844" s="38"/>
      <c r="AE1844" s="38"/>
      <c r="AR1844" s="232" t="s">
        <v>250</v>
      </c>
      <c r="AT1844" s="232" t="s">
        <v>153</v>
      </c>
      <c r="AU1844" s="232" t="s">
        <v>83</v>
      </c>
      <c r="AY1844" s="17" t="s">
        <v>151</v>
      </c>
      <c r="BE1844" s="233">
        <f>IF(N1844="základní",J1844,0)</f>
        <v>0</v>
      </c>
      <c r="BF1844" s="233">
        <f>IF(N1844="snížená",J1844,0)</f>
        <v>0</v>
      </c>
      <c r="BG1844" s="233">
        <f>IF(N1844="zákl. přenesená",J1844,0)</f>
        <v>0</v>
      </c>
      <c r="BH1844" s="233">
        <f>IF(N1844="sníž. přenesená",J1844,0)</f>
        <v>0</v>
      </c>
      <c r="BI1844" s="233">
        <f>IF(N1844="nulová",J1844,0)</f>
        <v>0</v>
      </c>
      <c r="BJ1844" s="17" t="s">
        <v>157</v>
      </c>
      <c r="BK1844" s="233">
        <f>ROUND(I1844*H1844,2)</f>
        <v>0</v>
      </c>
      <c r="BL1844" s="17" t="s">
        <v>250</v>
      </c>
      <c r="BM1844" s="232" t="s">
        <v>2396</v>
      </c>
    </row>
    <row r="1845" s="2" customFormat="1">
      <c r="A1845" s="38"/>
      <c r="B1845" s="39"/>
      <c r="C1845" s="40"/>
      <c r="D1845" s="234" t="s">
        <v>159</v>
      </c>
      <c r="E1845" s="40"/>
      <c r="F1845" s="235" t="s">
        <v>2395</v>
      </c>
      <c r="G1845" s="40"/>
      <c r="H1845" s="40"/>
      <c r="I1845" s="236"/>
      <c r="J1845" s="40"/>
      <c r="K1845" s="40"/>
      <c r="L1845" s="44"/>
      <c r="M1845" s="237"/>
      <c r="N1845" s="238"/>
      <c r="O1845" s="92"/>
      <c r="P1845" s="92"/>
      <c r="Q1845" s="92"/>
      <c r="R1845" s="92"/>
      <c r="S1845" s="92"/>
      <c r="T1845" s="93"/>
      <c r="U1845" s="38"/>
      <c r="V1845" s="38"/>
      <c r="W1845" s="38"/>
      <c r="X1845" s="38"/>
      <c r="Y1845" s="38"/>
      <c r="Z1845" s="38"/>
      <c r="AA1845" s="38"/>
      <c r="AB1845" s="38"/>
      <c r="AC1845" s="38"/>
      <c r="AD1845" s="38"/>
      <c r="AE1845" s="38"/>
      <c r="AT1845" s="17" t="s">
        <v>159</v>
      </c>
      <c r="AU1845" s="17" t="s">
        <v>83</v>
      </c>
    </row>
    <row r="1846" s="2" customFormat="1" ht="21.75" customHeight="1">
      <c r="A1846" s="38"/>
      <c r="B1846" s="39"/>
      <c r="C1846" s="272" t="s">
        <v>2397</v>
      </c>
      <c r="D1846" s="272" t="s">
        <v>387</v>
      </c>
      <c r="E1846" s="273" t="s">
        <v>2398</v>
      </c>
      <c r="F1846" s="274" t="s">
        <v>2399</v>
      </c>
      <c r="G1846" s="275" t="s">
        <v>348</v>
      </c>
      <c r="H1846" s="276">
        <v>2</v>
      </c>
      <c r="I1846" s="277"/>
      <c r="J1846" s="278">
        <f>ROUND(I1846*H1846,2)</f>
        <v>0</v>
      </c>
      <c r="K1846" s="279"/>
      <c r="L1846" s="280"/>
      <c r="M1846" s="281" t="s">
        <v>1</v>
      </c>
      <c r="N1846" s="282" t="s">
        <v>40</v>
      </c>
      <c r="O1846" s="92"/>
      <c r="P1846" s="230">
        <f>O1846*H1846</f>
        <v>0</v>
      </c>
      <c r="Q1846" s="230">
        <v>0</v>
      </c>
      <c r="R1846" s="230">
        <f>Q1846*H1846</f>
        <v>0</v>
      </c>
      <c r="S1846" s="230">
        <v>0</v>
      </c>
      <c r="T1846" s="231">
        <f>S1846*H1846</f>
        <v>0</v>
      </c>
      <c r="U1846" s="38"/>
      <c r="V1846" s="38"/>
      <c r="W1846" s="38"/>
      <c r="X1846" s="38"/>
      <c r="Y1846" s="38"/>
      <c r="Z1846" s="38"/>
      <c r="AA1846" s="38"/>
      <c r="AB1846" s="38"/>
      <c r="AC1846" s="38"/>
      <c r="AD1846" s="38"/>
      <c r="AE1846" s="38"/>
      <c r="AR1846" s="232" t="s">
        <v>340</v>
      </c>
      <c r="AT1846" s="232" t="s">
        <v>387</v>
      </c>
      <c r="AU1846" s="232" t="s">
        <v>83</v>
      </c>
      <c r="AY1846" s="17" t="s">
        <v>151</v>
      </c>
      <c r="BE1846" s="233">
        <f>IF(N1846="základní",J1846,0)</f>
        <v>0</v>
      </c>
      <c r="BF1846" s="233">
        <f>IF(N1846="snížená",J1846,0)</f>
        <v>0</v>
      </c>
      <c r="BG1846" s="233">
        <f>IF(N1846="zákl. přenesená",J1846,0)</f>
        <v>0</v>
      </c>
      <c r="BH1846" s="233">
        <f>IF(N1846="sníž. přenesená",J1846,0)</f>
        <v>0</v>
      </c>
      <c r="BI1846" s="233">
        <f>IF(N1846="nulová",J1846,0)</f>
        <v>0</v>
      </c>
      <c r="BJ1846" s="17" t="s">
        <v>157</v>
      </c>
      <c r="BK1846" s="233">
        <f>ROUND(I1846*H1846,2)</f>
        <v>0</v>
      </c>
      <c r="BL1846" s="17" t="s">
        <v>250</v>
      </c>
      <c r="BM1846" s="232" t="s">
        <v>2400</v>
      </c>
    </row>
    <row r="1847" s="2" customFormat="1">
      <c r="A1847" s="38"/>
      <c r="B1847" s="39"/>
      <c r="C1847" s="40"/>
      <c r="D1847" s="234" t="s">
        <v>159</v>
      </c>
      <c r="E1847" s="40"/>
      <c r="F1847" s="235" t="s">
        <v>2399</v>
      </c>
      <c r="G1847" s="40"/>
      <c r="H1847" s="40"/>
      <c r="I1847" s="236"/>
      <c r="J1847" s="40"/>
      <c r="K1847" s="40"/>
      <c r="L1847" s="44"/>
      <c r="M1847" s="237"/>
      <c r="N1847" s="238"/>
      <c r="O1847" s="92"/>
      <c r="P1847" s="92"/>
      <c r="Q1847" s="92"/>
      <c r="R1847" s="92"/>
      <c r="S1847" s="92"/>
      <c r="T1847" s="93"/>
      <c r="U1847" s="38"/>
      <c r="V1847" s="38"/>
      <c r="W1847" s="38"/>
      <c r="X1847" s="38"/>
      <c r="Y1847" s="38"/>
      <c r="Z1847" s="38"/>
      <c r="AA1847" s="38"/>
      <c r="AB1847" s="38"/>
      <c r="AC1847" s="38"/>
      <c r="AD1847" s="38"/>
      <c r="AE1847" s="38"/>
      <c r="AT1847" s="17" t="s">
        <v>159</v>
      </c>
      <c r="AU1847" s="17" t="s">
        <v>83</v>
      </c>
    </row>
    <row r="1848" s="2" customFormat="1" ht="16.5" customHeight="1">
      <c r="A1848" s="38"/>
      <c r="B1848" s="39"/>
      <c r="C1848" s="220" t="s">
        <v>2401</v>
      </c>
      <c r="D1848" s="220" t="s">
        <v>153</v>
      </c>
      <c r="E1848" s="221" t="s">
        <v>2402</v>
      </c>
      <c r="F1848" s="222" t="s">
        <v>2403</v>
      </c>
      <c r="G1848" s="223" t="s">
        <v>348</v>
      </c>
      <c r="H1848" s="224">
        <v>7</v>
      </c>
      <c r="I1848" s="225"/>
      <c r="J1848" s="226">
        <f>ROUND(I1848*H1848,2)</f>
        <v>0</v>
      </c>
      <c r="K1848" s="227"/>
      <c r="L1848" s="44"/>
      <c r="M1848" s="228" t="s">
        <v>1</v>
      </c>
      <c r="N1848" s="229" t="s">
        <v>40</v>
      </c>
      <c r="O1848" s="92"/>
      <c r="P1848" s="230">
        <f>O1848*H1848</f>
        <v>0</v>
      </c>
      <c r="Q1848" s="230">
        <v>0</v>
      </c>
      <c r="R1848" s="230">
        <f>Q1848*H1848</f>
        <v>0</v>
      </c>
      <c r="S1848" s="230">
        <v>0</v>
      </c>
      <c r="T1848" s="231">
        <f>S1848*H1848</f>
        <v>0</v>
      </c>
      <c r="U1848" s="38"/>
      <c r="V1848" s="38"/>
      <c r="W1848" s="38"/>
      <c r="X1848" s="38"/>
      <c r="Y1848" s="38"/>
      <c r="Z1848" s="38"/>
      <c r="AA1848" s="38"/>
      <c r="AB1848" s="38"/>
      <c r="AC1848" s="38"/>
      <c r="AD1848" s="38"/>
      <c r="AE1848" s="38"/>
      <c r="AR1848" s="232" t="s">
        <v>250</v>
      </c>
      <c r="AT1848" s="232" t="s">
        <v>153</v>
      </c>
      <c r="AU1848" s="232" t="s">
        <v>83</v>
      </c>
      <c r="AY1848" s="17" t="s">
        <v>151</v>
      </c>
      <c r="BE1848" s="233">
        <f>IF(N1848="základní",J1848,0)</f>
        <v>0</v>
      </c>
      <c r="BF1848" s="233">
        <f>IF(N1848="snížená",J1848,0)</f>
        <v>0</v>
      </c>
      <c r="BG1848" s="233">
        <f>IF(N1848="zákl. přenesená",J1848,0)</f>
        <v>0</v>
      </c>
      <c r="BH1848" s="233">
        <f>IF(N1848="sníž. přenesená",J1848,0)</f>
        <v>0</v>
      </c>
      <c r="BI1848" s="233">
        <f>IF(N1848="nulová",J1848,0)</f>
        <v>0</v>
      </c>
      <c r="BJ1848" s="17" t="s">
        <v>157</v>
      </c>
      <c r="BK1848" s="233">
        <f>ROUND(I1848*H1848,2)</f>
        <v>0</v>
      </c>
      <c r="BL1848" s="17" t="s">
        <v>250</v>
      </c>
      <c r="BM1848" s="232" t="s">
        <v>2404</v>
      </c>
    </row>
    <row r="1849" s="2" customFormat="1">
      <c r="A1849" s="38"/>
      <c r="B1849" s="39"/>
      <c r="C1849" s="40"/>
      <c r="D1849" s="234" t="s">
        <v>159</v>
      </c>
      <c r="E1849" s="40"/>
      <c r="F1849" s="235" t="s">
        <v>2403</v>
      </c>
      <c r="G1849" s="40"/>
      <c r="H1849" s="40"/>
      <c r="I1849" s="236"/>
      <c r="J1849" s="40"/>
      <c r="K1849" s="40"/>
      <c r="L1849" s="44"/>
      <c r="M1849" s="237"/>
      <c r="N1849" s="238"/>
      <c r="O1849" s="92"/>
      <c r="P1849" s="92"/>
      <c r="Q1849" s="92"/>
      <c r="R1849" s="92"/>
      <c r="S1849" s="92"/>
      <c r="T1849" s="93"/>
      <c r="U1849" s="38"/>
      <c r="V1849" s="38"/>
      <c r="W1849" s="38"/>
      <c r="X1849" s="38"/>
      <c r="Y1849" s="38"/>
      <c r="Z1849" s="38"/>
      <c r="AA1849" s="38"/>
      <c r="AB1849" s="38"/>
      <c r="AC1849" s="38"/>
      <c r="AD1849" s="38"/>
      <c r="AE1849" s="38"/>
      <c r="AT1849" s="17" t="s">
        <v>159</v>
      </c>
      <c r="AU1849" s="17" t="s">
        <v>83</v>
      </c>
    </row>
    <row r="1850" s="2" customFormat="1" ht="16.5" customHeight="1">
      <c r="A1850" s="38"/>
      <c r="B1850" s="39"/>
      <c r="C1850" s="272" t="s">
        <v>2405</v>
      </c>
      <c r="D1850" s="272" t="s">
        <v>387</v>
      </c>
      <c r="E1850" s="273" t="s">
        <v>2406</v>
      </c>
      <c r="F1850" s="274" t="s">
        <v>2407</v>
      </c>
      <c r="G1850" s="275" t="s">
        <v>348</v>
      </c>
      <c r="H1850" s="276">
        <v>7</v>
      </c>
      <c r="I1850" s="277"/>
      <c r="J1850" s="278">
        <f>ROUND(I1850*H1850,2)</f>
        <v>0</v>
      </c>
      <c r="K1850" s="279"/>
      <c r="L1850" s="280"/>
      <c r="M1850" s="281" t="s">
        <v>1</v>
      </c>
      <c r="N1850" s="282" t="s">
        <v>40</v>
      </c>
      <c r="O1850" s="92"/>
      <c r="P1850" s="230">
        <f>O1850*H1850</f>
        <v>0</v>
      </c>
      <c r="Q1850" s="230">
        <v>0.00014999999999999999</v>
      </c>
      <c r="R1850" s="230">
        <f>Q1850*H1850</f>
        <v>0.0010499999999999999</v>
      </c>
      <c r="S1850" s="230">
        <v>0</v>
      </c>
      <c r="T1850" s="231">
        <f>S1850*H1850</f>
        <v>0</v>
      </c>
      <c r="U1850" s="38"/>
      <c r="V1850" s="38"/>
      <c r="W1850" s="38"/>
      <c r="X1850" s="38"/>
      <c r="Y1850" s="38"/>
      <c r="Z1850" s="38"/>
      <c r="AA1850" s="38"/>
      <c r="AB1850" s="38"/>
      <c r="AC1850" s="38"/>
      <c r="AD1850" s="38"/>
      <c r="AE1850" s="38"/>
      <c r="AR1850" s="232" t="s">
        <v>340</v>
      </c>
      <c r="AT1850" s="232" t="s">
        <v>387</v>
      </c>
      <c r="AU1850" s="232" t="s">
        <v>83</v>
      </c>
      <c r="AY1850" s="17" t="s">
        <v>151</v>
      </c>
      <c r="BE1850" s="233">
        <f>IF(N1850="základní",J1850,0)</f>
        <v>0</v>
      </c>
      <c r="BF1850" s="233">
        <f>IF(N1850="snížená",J1850,0)</f>
        <v>0</v>
      </c>
      <c r="BG1850" s="233">
        <f>IF(N1850="zákl. přenesená",J1850,0)</f>
        <v>0</v>
      </c>
      <c r="BH1850" s="233">
        <f>IF(N1850="sníž. přenesená",J1850,0)</f>
        <v>0</v>
      </c>
      <c r="BI1850" s="233">
        <f>IF(N1850="nulová",J1850,0)</f>
        <v>0</v>
      </c>
      <c r="BJ1850" s="17" t="s">
        <v>157</v>
      </c>
      <c r="BK1850" s="233">
        <f>ROUND(I1850*H1850,2)</f>
        <v>0</v>
      </c>
      <c r="BL1850" s="17" t="s">
        <v>250</v>
      </c>
      <c r="BM1850" s="232" t="s">
        <v>2408</v>
      </c>
    </row>
    <row r="1851" s="2" customFormat="1">
      <c r="A1851" s="38"/>
      <c r="B1851" s="39"/>
      <c r="C1851" s="40"/>
      <c r="D1851" s="234" t="s">
        <v>159</v>
      </c>
      <c r="E1851" s="40"/>
      <c r="F1851" s="235" t="s">
        <v>2407</v>
      </c>
      <c r="G1851" s="40"/>
      <c r="H1851" s="40"/>
      <c r="I1851" s="236"/>
      <c r="J1851" s="40"/>
      <c r="K1851" s="40"/>
      <c r="L1851" s="44"/>
      <c r="M1851" s="237"/>
      <c r="N1851" s="238"/>
      <c r="O1851" s="92"/>
      <c r="P1851" s="92"/>
      <c r="Q1851" s="92"/>
      <c r="R1851" s="92"/>
      <c r="S1851" s="92"/>
      <c r="T1851" s="93"/>
      <c r="U1851" s="38"/>
      <c r="V1851" s="38"/>
      <c r="W1851" s="38"/>
      <c r="X1851" s="38"/>
      <c r="Y1851" s="38"/>
      <c r="Z1851" s="38"/>
      <c r="AA1851" s="38"/>
      <c r="AB1851" s="38"/>
      <c r="AC1851" s="38"/>
      <c r="AD1851" s="38"/>
      <c r="AE1851" s="38"/>
      <c r="AT1851" s="17" t="s">
        <v>159</v>
      </c>
      <c r="AU1851" s="17" t="s">
        <v>83</v>
      </c>
    </row>
    <row r="1852" s="2" customFormat="1" ht="16.5" customHeight="1">
      <c r="A1852" s="38"/>
      <c r="B1852" s="39"/>
      <c r="C1852" s="272" t="s">
        <v>2409</v>
      </c>
      <c r="D1852" s="272" t="s">
        <v>387</v>
      </c>
      <c r="E1852" s="273" t="s">
        <v>2410</v>
      </c>
      <c r="F1852" s="274" t="s">
        <v>2411</v>
      </c>
      <c r="G1852" s="275" t="s">
        <v>348</v>
      </c>
      <c r="H1852" s="276">
        <v>7</v>
      </c>
      <c r="I1852" s="277"/>
      <c r="J1852" s="278">
        <f>ROUND(I1852*H1852,2)</f>
        <v>0</v>
      </c>
      <c r="K1852" s="279"/>
      <c r="L1852" s="280"/>
      <c r="M1852" s="281" t="s">
        <v>1</v>
      </c>
      <c r="N1852" s="282" t="s">
        <v>40</v>
      </c>
      <c r="O1852" s="92"/>
      <c r="P1852" s="230">
        <f>O1852*H1852</f>
        <v>0</v>
      </c>
      <c r="Q1852" s="230">
        <v>0.00014999999999999999</v>
      </c>
      <c r="R1852" s="230">
        <f>Q1852*H1852</f>
        <v>0.0010499999999999999</v>
      </c>
      <c r="S1852" s="230">
        <v>0</v>
      </c>
      <c r="T1852" s="231">
        <f>S1852*H1852</f>
        <v>0</v>
      </c>
      <c r="U1852" s="38"/>
      <c r="V1852" s="38"/>
      <c r="W1852" s="38"/>
      <c r="X1852" s="38"/>
      <c r="Y1852" s="38"/>
      <c r="Z1852" s="38"/>
      <c r="AA1852" s="38"/>
      <c r="AB1852" s="38"/>
      <c r="AC1852" s="38"/>
      <c r="AD1852" s="38"/>
      <c r="AE1852" s="38"/>
      <c r="AR1852" s="232" t="s">
        <v>340</v>
      </c>
      <c r="AT1852" s="232" t="s">
        <v>387</v>
      </c>
      <c r="AU1852" s="232" t="s">
        <v>83</v>
      </c>
      <c r="AY1852" s="17" t="s">
        <v>151</v>
      </c>
      <c r="BE1852" s="233">
        <f>IF(N1852="základní",J1852,0)</f>
        <v>0</v>
      </c>
      <c r="BF1852" s="233">
        <f>IF(N1852="snížená",J1852,0)</f>
        <v>0</v>
      </c>
      <c r="BG1852" s="233">
        <f>IF(N1852="zákl. přenesená",J1852,0)</f>
        <v>0</v>
      </c>
      <c r="BH1852" s="233">
        <f>IF(N1852="sníž. přenesená",J1852,0)</f>
        <v>0</v>
      </c>
      <c r="BI1852" s="233">
        <f>IF(N1852="nulová",J1852,0)</f>
        <v>0</v>
      </c>
      <c r="BJ1852" s="17" t="s">
        <v>157</v>
      </c>
      <c r="BK1852" s="233">
        <f>ROUND(I1852*H1852,2)</f>
        <v>0</v>
      </c>
      <c r="BL1852" s="17" t="s">
        <v>250</v>
      </c>
      <c r="BM1852" s="232" t="s">
        <v>2412</v>
      </c>
    </row>
    <row r="1853" s="2" customFormat="1">
      <c r="A1853" s="38"/>
      <c r="B1853" s="39"/>
      <c r="C1853" s="40"/>
      <c r="D1853" s="234" t="s">
        <v>159</v>
      </c>
      <c r="E1853" s="40"/>
      <c r="F1853" s="235" t="s">
        <v>2411</v>
      </c>
      <c r="G1853" s="40"/>
      <c r="H1853" s="40"/>
      <c r="I1853" s="236"/>
      <c r="J1853" s="40"/>
      <c r="K1853" s="40"/>
      <c r="L1853" s="44"/>
      <c r="M1853" s="237"/>
      <c r="N1853" s="238"/>
      <c r="O1853" s="92"/>
      <c r="P1853" s="92"/>
      <c r="Q1853" s="92"/>
      <c r="R1853" s="92"/>
      <c r="S1853" s="92"/>
      <c r="T1853" s="93"/>
      <c r="U1853" s="38"/>
      <c r="V1853" s="38"/>
      <c r="W1853" s="38"/>
      <c r="X1853" s="38"/>
      <c r="Y1853" s="38"/>
      <c r="Z1853" s="38"/>
      <c r="AA1853" s="38"/>
      <c r="AB1853" s="38"/>
      <c r="AC1853" s="38"/>
      <c r="AD1853" s="38"/>
      <c r="AE1853" s="38"/>
      <c r="AT1853" s="17" t="s">
        <v>159</v>
      </c>
      <c r="AU1853" s="17" t="s">
        <v>83</v>
      </c>
    </row>
    <row r="1854" s="2" customFormat="1" ht="21.75" customHeight="1">
      <c r="A1854" s="38"/>
      <c r="B1854" s="39"/>
      <c r="C1854" s="220" t="s">
        <v>2413</v>
      </c>
      <c r="D1854" s="220" t="s">
        <v>153</v>
      </c>
      <c r="E1854" s="221" t="s">
        <v>2414</v>
      </c>
      <c r="F1854" s="222" t="s">
        <v>2415</v>
      </c>
      <c r="G1854" s="223" t="s">
        <v>348</v>
      </c>
      <c r="H1854" s="224">
        <v>7</v>
      </c>
      <c r="I1854" s="225"/>
      <c r="J1854" s="226">
        <f>ROUND(I1854*H1854,2)</f>
        <v>0</v>
      </c>
      <c r="K1854" s="227"/>
      <c r="L1854" s="44"/>
      <c r="M1854" s="228" t="s">
        <v>1</v>
      </c>
      <c r="N1854" s="229" t="s">
        <v>40</v>
      </c>
      <c r="O1854" s="92"/>
      <c r="P1854" s="230">
        <f>O1854*H1854</f>
        <v>0</v>
      </c>
      <c r="Q1854" s="230">
        <v>0</v>
      </c>
      <c r="R1854" s="230">
        <f>Q1854*H1854</f>
        <v>0</v>
      </c>
      <c r="S1854" s="230">
        <v>0</v>
      </c>
      <c r="T1854" s="231">
        <f>S1854*H1854</f>
        <v>0</v>
      </c>
      <c r="U1854" s="38"/>
      <c r="V1854" s="38"/>
      <c r="W1854" s="38"/>
      <c r="X1854" s="38"/>
      <c r="Y1854" s="38"/>
      <c r="Z1854" s="38"/>
      <c r="AA1854" s="38"/>
      <c r="AB1854" s="38"/>
      <c r="AC1854" s="38"/>
      <c r="AD1854" s="38"/>
      <c r="AE1854" s="38"/>
      <c r="AR1854" s="232" t="s">
        <v>250</v>
      </c>
      <c r="AT1854" s="232" t="s">
        <v>153</v>
      </c>
      <c r="AU1854" s="232" t="s">
        <v>83</v>
      </c>
      <c r="AY1854" s="17" t="s">
        <v>151</v>
      </c>
      <c r="BE1854" s="233">
        <f>IF(N1854="základní",J1854,0)</f>
        <v>0</v>
      </c>
      <c r="BF1854" s="233">
        <f>IF(N1854="snížená",J1854,0)</f>
        <v>0</v>
      </c>
      <c r="BG1854" s="233">
        <f>IF(N1854="zákl. přenesená",J1854,0)</f>
        <v>0</v>
      </c>
      <c r="BH1854" s="233">
        <f>IF(N1854="sníž. přenesená",J1854,0)</f>
        <v>0</v>
      </c>
      <c r="BI1854" s="233">
        <f>IF(N1854="nulová",J1854,0)</f>
        <v>0</v>
      </c>
      <c r="BJ1854" s="17" t="s">
        <v>157</v>
      </c>
      <c r="BK1854" s="233">
        <f>ROUND(I1854*H1854,2)</f>
        <v>0</v>
      </c>
      <c r="BL1854" s="17" t="s">
        <v>250</v>
      </c>
      <c r="BM1854" s="232" t="s">
        <v>2416</v>
      </c>
    </row>
    <row r="1855" s="2" customFormat="1">
      <c r="A1855" s="38"/>
      <c r="B1855" s="39"/>
      <c r="C1855" s="40"/>
      <c r="D1855" s="234" t="s">
        <v>159</v>
      </c>
      <c r="E1855" s="40"/>
      <c r="F1855" s="235" t="s">
        <v>2415</v>
      </c>
      <c r="G1855" s="40"/>
      <c r="H1855" s="40"/>
      <c r="I1855" s="236"/>
      <c r="J1855" s="40"/>
      <c r="K1855" s="40"/>
      <c r="L1855" s="44"/>
      <c r="M1855" s="237"/>
      <c r="N1855" s="238"/>
      <c r="O1855" s="92"/>
      <c r="P1855" s="92"/>
      <c r="Q1855" s="92"/>
      <c r="R1855" s="92"/>
      <c r="S1855" s="92"/>
      <c r="T1855" s="93"/>
      <c r="U1855" s="38"/>
      <c r="V1855" s="38"/>
      <c r="W1855" s="38"/>
      <c r="X1855" s="38"/>
      <c r="Y1855" s="38"/>
      <c r="Z1855" s="38"/>
      <c r="AA1855" s="38"/>
      <c r="AB1855" s="38"/>
      <c r="AC1855" s="38"/>
      <c r="AD1855" s="38"/>
      <c r="AE1855" s="38"/>
      <c r="AT1855" s="17" t="s">
        <v>159</v>
      </c>
      <c r="AU1855" s="17" t="s">
        <v>83</v>
      </c>
    </row>
    <row r="1856" s="2" customFormat="1" ht="24.15" customHeight="1">
      <c r="A1856" s="38"/>
      <c r="B1856" s="39"/>
      <c r="C1856" s="272" t="s">
        <v>2417</v>
      </c>
      <c r="D1856" s="272" t="s">
        <v>387</v>
      </c>
      <c r="E1856" s="273" t="s">
        <v>2418</v>
      </c>
      <c r="F1856" s="274" t="s">
        <v>2419</v>
      </c>
      <c r="G1856" s="275" t="s">
        <v>348</v>
      </c>
      <c r="H1856" s="276">
        <v>7</v>
      </c>
      <c r="I1856" s="277"/>
      <c r="J1856" s="278">
        <f>ROUND(I1856*H1856,2)</f>
        <v>0</v>
      </c>
      <c r="K1856" s="279"/>
      <c r="L1856" s="280"/>
      <c r="M1856" s="281" t="s">
        <v>1</v>
      </c>
      <c r="N1856" s="282" t="s">
        <v>40</v>
      </c>
      <c r="O1856" s="92"/>
      <c r="P1856" s="230">
        <f>O1856*H1856</f>
        <v>0</v>
      </c>
      <c r="Q1856" s="230">
        <v>0.0022000000000000001</v>
      </c>
      <c r="R1856" s="230">
        <f>Q1856*H1856</f>
        <v>0.015400000000000001</v>
      </c>
      <c r="S1856" s="230">
        <v>0</v>
      </c>
      <c r="T1856" s="231">
        <f>S1856*H1856</f>
        <v>0</v>
      </c>
      <c r="U1856" s="38"/>
      <c r="V1856" s="38"/>
      <c r="W1856" s="38"/>
      <c r="X1856" s="38"/>
      <c r="Y1856" s="38"/>
      <c r="Z1856" s="38"/>
      <c r="AA1856" s="38"/>
      <c r="AB1856" s="38"/>
      <c r="AC1856" s="38"/>
      <c r="AD1856" s="38"/>
      <c r="AE1856" s="38"/>
      <c r="AR1856" s="232" t="s">
        <v>340</v>
      </c>
      <c r="AT1856" s="232" t="s">
        <v>387</v>
      </c>
      <c r="AU1856" s="232" t="s">
        <v>83</v>
      </c>
      <c r="AY1856" s="17" t="s">
        <v>151</v>
      </c>
      <c r="BE1856" s="233">
        <f>IF(N1856="základní",J1856,0)</f>
        <v>0</v>
      </c>
      <c r="BF1856" s="233">
        <f>IF(N1856="snížená",J1856,0)</f>
        <v>0</v>
      </c>
      <c r="BG1856" s="233">
        <f>IF(N1856="zákl. přenesená",J1856,0)</f>
        <v>0</v>
      </c>
      <c r="BH1856" s="233">
        <f>IF(N1856="sníž. přenesená",J1856,0)</f>
        <v>0</v>
      </c>
      <c r="BI1856" s="233">
        <f>IF(N1856="nulová",J1856,0)</f>
        <v>0</v>
      </c>
      <c r="BJ1856" s="17" t="s">
        <v>157</v>
      </c>
      <c r="BK1856" s="233">
        <f>ROUND(I1856*H1856,2)</f>
        <v>0</v>
      </c>
      <c r="BL1856" s="17" t="s">
        <v>250</v>
      </c>
      <c r="BM1856" s="232" t="s">
        <v>2420</v>
      </c>
    </row>
    <row r="1857" s="2" customFormat="1">
      <c r="A1857" s="38"/>
      <c r="B1857" s="39"/>
      <c r="C1857" s="40"/>
      <c r="D1857" s="234" t="s">
        <v>159</v>
      </c>
      <c r="E1857" s="40"/>
      <c r="F1857" s="235" t="s">
        <v>2419</v>
      </c>
      <c r="G1857" s="40"/>
      <c r="H1857" s="40"/>
      <c r="I1857" s="236"/>
      <c r="J1857" s="40"/>
      <c r="K1857" s="40"/>
      <c r="L1857" s="44"/>
      <c r="M1857" s="237"/>
      <c r="N1857" s="238"/>
      <c r="O1857" s="92"/>
      <c r="P1857" s="92"/>
      <c r="Q1857" s="92"/>
      <c r="R1857" s="92"/>
      <c r="S1857" s="92"/>
      <c r="T1857" s="93"/>
      <c r="U1857" s="38"/>
      <c r="V1857" s="38"/>
      <c r="W1857" s="38"/>
      <c r="X1857" s="38"/>
      <c r="Y1857" s="38"/>
      <c r="Z1857" s="38"/>
      <c r="AA1857" s="38"/>
      <c r="AB1857" s="38"/>
      <c r="AC1857" s="38"/>
      <c r="AD1857" s="38"/>
      <c r="AE1857" s="38"/>
      <c r="AT1857" s="17" t="s">
        <v>159</v>
      </c>
      <c r="AU1857" s="17" t="s">
        <v>83</v>
      </c>
    </row>
    <row r="1858" s="2" customFormat="1" ht="24.15" customHeight="1">
      <c r="A1858" s="38"/>
      <c r="B1858" s="39"/>
      <c r="C1858" s="220" t="s">
        <v>2421</v>
      </c>
      <c r="D1858" s="220" t="s">
        <v>153</v>
      </c>
      <c r="E1858" s="221" t="s">
        <v>2422</v>
      </c>
      <c r="F1858" s="222" t="s">
        <v>2423</v>
      </c>
      <c r="G1858" s="223" t="s">
        <v>348</v>
      </c>
      <c r="H1858" s="224">
        <v>1</v>
      </c>
      <c r="I1858" s="225"/>
      <c r="J1858" s="226">
        <f>ROUND(I1858*H1858,2)</f>
        <v>0</v>
      </c>
      <c r="K1858" s="227"/>
      <c r="L1858" s="44"/>
      <c r="M1858" s="228" t="s">
        <v>1</v>
      </c>
      <c r="N1858" s="229" t="s">
        <v>40</v>
      </c>
      <c r="O1858" s="92"/>
      <c r="P1858" s="230">
        <f>O1858*H1858</f>
        <v>0</v>
      </c>
      <c r="Q1858" s="230">
        <v>0.00046999999999999999</v>
      </c>
      <c r="R1858" s="230">
        <f>Q1858*H1858</f>
        <v>0.00046999999999999999</v>
      </c>
      <c r="S1858" s="230">
        <v>0</v>
      </c>
      <c r="T1858" s="231">
        <f>S1858*H1858</f>
        <v>0</v>
      </c>
      <c r="U1858" s="38"/>
      <c r="V1858" s="38"/>
      <c r="W1858" s="38"/>
      <c r="X1858" s="38"/>
      <c r="Y1858" s="38"/>
      <c r="Z1858" s="38"/>
      <c r="AA1858" s="38"/>
      <c r="AB1858" s="38"/>
      <c r="AC1858" s="38"/>
      <c r="AD1858" s="38"/>
      <c r="AE1858" s="38"/>
      <c r="AR1858" s="232" t="s">
        <v>250</v>
      </c>
      <c r="AT1858" s="232" t="s">
        <v>153</v>
      </c>
      <c r="AU1858" s="232" t="s">
        <v>83</v>
      </c>
      <c r="AY1858" s="17" t="s">
        <v>151</v>
      </c>
      <c r="BE1858" s="233">
        <f>IF(N1858="základní",J1858,0)</f>
        <v>0</v>
      </c>
      <c r="BF1858" s="233">
        <f>IF(N1858="snížená",J1858,0)</f>
        <v>0</v>
      </c>
      <c r="BG1858" s="233">
        <f>IF(N1858="zákl. přenesená",J1858,0)</f>
        <v>0</v>
      </c>
      <c r="BH1858" s="233">
        <f>IF(N1858="sníž. přenesená",J1858,0)</f>
        <v>0</v>
      </c>
      <c r="BI1858" s="233">
        <f>IF(N1858="nulová",J1858,0)</f>
        <v>0</v>
      </c>
      <c r="BJ1858" s="17" t="s">
        <v>157</v>
      </c>
      <c r="BK1858" s="233">
        <f>ROUND(I1858*H1858,2)</f>
        <v>0</v>
      </c>
      <c r="BL1858" s="17" t="s">
        <v>250</v>
      </c>
      <c r="BM1858" s="232" t="s">
        <v>2424</v>
      </c>
    </row>
    <row r="1859" s="2" customFormat="1">
      <c r="A1859" s="38"/>
      <c r="B1859" s="39"/>
      <c r="C1859" s="40"/>
      <c r="D1859" s="234" t="s">
        <v>159</v>
      </c>
      <c r="E1859" s="40"/>
      <c r="F1859" s="235" t="s">
        <v>2423</v>
      </c>
      <c r="G1859" s="40"/>
      <c r="H1859" s="40"/>
      <c r="I1859" s="236"/>
      <c r="J1859" s="40"/>
      <c r="K1859" s="40"/>
      <c r="L1859" s="44"/>
      <c r="M1859" s="237"/>
      <c r="N1859" s="238"/>
      <c r="O1859" s="92"/>
      <c r="P1859" s="92"/>
      <c r="Q1859" s="92"/>
      <c r="R1859" s="92"/>
      <c r="S1859" s="92"/>
      <c r="T1859" s="93"/>
      <c r="U1859" s="38"/>
      <c r="V1859" s="38"/>
      <c r="W1859" s="38"/>
      <c r="X1859" s="38"/>
      <c r="Y1859" s="38"/>
      <c r="Z1859" s="38"/>
      <c r="AA1859" s="38"/>
      <c r="AB1859" s="38"/>
      <c r="AC1859" s="38"/>
      <c r="AD1859" s="38"/>
      <c r="AE1859" s="38"/>
      <c r="AT1859" s="17" t="s">
        <v>159</v>
      </c>
      <c r="AU1859" s="17" t="s">
        <v>83</v>
      </c>
    </row>
    <row r="1860" s="2" customFormat="1" ht="37.8" customHeight="1">
      <c r="A1860" s="38"/>
      <c r="B1860" s="39"/>
      <c r="C1860" s="272" t="s">
        <v>2425</v>
      </c>
      <c r="D1860" s="272" t="s">
        <v>387</v>
      </c>
      <c r="E1860" s="273" t="s">
        <v>2426</v>
      </c>
      <c r="F1860" s="274" t="s">
        <v>2427</v>
      </c>
      <c r="G1860" s="275" t="s">
        <v>348</v>
      </c>
      <c r="H1860" s="276">
        <v>1</v>
      </c>
      <c r="I1860" s="277"/>
      <c r="J1860" s="278">
        <f>ROUND(I1860*H1860,2)</f>
        <v>0</v>
      </c>
      <c r="K1860" s="279"/>
      <c r="L1860" s="280"/>
      <c r="M1860" s="281" t="s">
        <v>1</v>
      </c>
      <c r="N1860" s="282" t="s">
        <v>40</v>
      </c>
      <c r="O1860" s="92"/>
      <c r="P1860" s="230">
        <f>O1860*H1860</f>
        <v>0</v>
      </c>
      <c r="Q1860" s="230">
        <v>0.029999999999999999</v>
      </c>
      <c r="R1860" s="230">
        <f>Q1860*H1860</f>
        <v>0.029999999999999999</v>
      </c>
      <c r="S1860" s="230">
        <v>0</v>
      </c>
      <c r="T1860" s="231">
        <f>S1860*H1860</f>
        <v>0</v>
      </c>
      <c r="U1860" s="38"/>
      <c r="V1860" s="38"/>
      <c r="W1860" s="38"/>
      <c r="X1860" s="38"/>
      <c r="Y1860" s="38"/>
      <c r="Z1860" s="38"/>
      <c r="AA1860" s="38"/>
      <c r="AB1860" s="38"/>
      <c r="AC1860" s="38"/>
      <c r="AD1860" s="38"/>
      <c r="AE1860" s="38"/>
      <c r="AR1860" s="232" t="s">
        <v>340</v>
      </c>
      <c r="AT1860" s="232" t="s">
        <v>387</v>
      </c>
      <c r="AU1860" s="232" t="s">
        <v>83</v>
      </c>
      <c r="AY1860" s="17" t="s">
        <v>151</v>
      </c>
      <c r="BE1860" s="233">
        <f>IF(N1860="základní",J1860,0)</f>
        <v>0</v>
      </c>
      <c r="BF1860" s="233">
        <f>IF(N1860="snížená",J1860,0)</f>
        <v>0</v>
      </c>
      <c r="BG1860" s="233">
        <f>IF(N1860="zákl. přenesená",J1860,0)</f>
        <v>0</v>
      </c>
      <c r="BH1860" s="233">
        <f>IF(N1860="sníž. přenesená",J1860,0)</f>
        <v>0</v>
      </c>
      <c r="BI1860" s="233">
        <f>IF(N1860="nulová",J1860,0)</f>
        <v>0</v>
      </c>
      <c r="BJ1860" s="17" t="s">
        <v>157</v>
      </c>
      <c r="BK1860" s="233">
        <f>ROUND(I1860*H1860,2)</f>
        <v>0</v>
      </c>
      <c r="BL1860" s="17" t="s">
        <v>250</v>
      </c>
      <c r="BM1860" s="232" t="s">
        <v>2428</v>
      </c>
    </row>
    <row r="1861" s="2" customFormat="1">
      <c r="A1861" s="38"/>
      <c r="B1861" s="39"/>
      <c r="C1861" s="40"/>
      <c r="D1861" s="234" t="s">
        <v>159</v>
      </c>
      <c r="E1861" s="40"/>
      <c r="F1861" s="235" t="s">
        <v>2427</v>
      </c>
      <c r="G1861" s="40"/>
      <c r="H1861" s="40"/>
      <c r="I1861" s="236"/>
      <c r="J1861" s="40"/>
      <c r="K1861" s="40"/>
      <c r="L1861" s="44"/>
      <c r="M1861" s="237"/>
      <c r="N1861" s="238"/>
      <c r="O1861" s="92"/>
      <c r="P1861" s="92"/>
      <c r="Q1861" s="92"/>
      <c r="R1861" s="92"/>
      <c r="S1861" s="92"/>
      <c r="T1861" s="93"/>
      <c r="U1861" s="38"/>
      <c r="V1861" s="38"/>
      <c r="W1861" s="38"/>
      <c r="X1861" s="38"/>
      <c r="Y1861" s="38"/>
      <c r="Z1861" s="38"/>
      <c r="AA1861" s="38"/>
      <c r="AB1861" s="38"/>
      <c r="AC1861" s="38"/>
      <c r="AD1861" s="38"/>
      <c r="AE1861" s="38"/>
      <c r="AT1861" s="17" t="s">
        <v>159</v>
      </c>
      <c r="AU1861" s="17" t="s">
        <v>83</v>
      </c>
    </row>
    <row r="1862" s="2" customFormat="1" ht="24.15" customHeight="1">
      <c r="A1862" s="38"/>
      <c r="B1862" s="39"/>
      <c r="C1862" s="220" t="s">
        <v>2429</v>
      </c>
      <c r="D1862" s="220" t="s">
        <v>153</v>
      </c>
      <c r="E1862" s="221" t="s">
        <v>2430</v>
      </c>
      <c r="F1862" s="222" t="s">
        <v>2431</v>
      </c>
      <c r="G1862" s="223" t="s">
        <v>267</v>
      </c>
      <c r="H1862" s="224">
        <v>2.2610000000000001</v>
      </c>
      <c r="I1862" s="225"/>
      <c r="J1862" s="226">
        <f>ROUND(I1862*H1862,2)</f>
        <v>0</v>
      </c>
      <c r="K1862" s="227"/>
      <c r="L1862" s="44"/>
      <c r="M1862" s="228" t="s">
        <v>1</v>
      </c>
      <c r="N1862" s="229" t="s">
        <v>40</v>
      </c>
      <c r="O1862" s="92"/>
      <c r="P1862" s="230">
        <f>O1862*H1862</f>
        <v>0</v>
      </c>
      <c r="Q1862" s="230">
        <v>0</v>
      </c>
      <c r="R1862" s="230">
        <f>Q1862*H1862</f>
        <v>0</v>
      </c>
      <c r="S1862" s="230">
        <v>0</v>
      </c>
      <c r="T1862" s="231">
        <f>S1862*H1862</f>
        <v>0</v>
      </c>
      <c r="U1862" s="38"/>
      <c r="V1862" s="38"/>
      <c r="W1862" s="38"/>
      <c r="X1862" s="38"/>
      <c r="Y1862" s="38"/>
      <c r="Z1862" s="38"/>
      <c r="AA1862" s="38"/>
      <c r="AB1862" s="38"/>
      <c r="AC1862" s="38"/>
      <c r="AD1862" s="38"/>
      <c r="AE1862" s="38"/>
      <c r="AR1862" s="232" t="s">
        <v>250</v>
      </c>
      <c r="AT1862" s="232" t="s">
        <v>153</v>
      </c>
      <c r="AU1862" s="232" t="s">
        <v>83</v>
      </c>
      <c r="AY1862" s="17" t="s">
        <v>151</v>
      </c>
      <c r="BE1862" s="233">
        <f>IF(N1862="základní",J1862,0)</f>
        <v>0</v>
      </c>
      <c r="BF1862" s="233">
        <f>IF(N1862="snížená",J1862,0)</f>
        <v>0</v>
      </c>
      <c r="BG1862" s="233">
        <f>IF(N1862="zákl. přenesená",J1862,0)</f>
        <v>0</v>
      </c>
      <c r="BH1862" s="233">
        <f>IF(N1862="sníž. přenesená",J1862,0)</f>
        <v>0</v>
      </c>
      <c r="BI1862" s="233">
        <f>IF(N1862="nulová",J1862,0)</f>
        <v>0</v>
      </c>
      <c r="BJ1862" s="17" t="s">
        <v>157</v>
      </c>
      <c r="BK1862" s="233">
        <f>ROUND(I1862*H1862,2)</f>
        <v>0</v>
      </c>
      <c r="BL1862" s="17" t="s">
        <v>250</v>
      </c>
      <c r="BM1862" s="232" t="s">
        <v>2432</v>
      </c>
    </row>
    <row r="1863" s="2" customFormat="1">
      <c r="A1863" s="38"/>
      <c r="B1863" s="39"/>
      <c r="C1863" s="40"/>
      <c r="D1863" s="234" t="s">
        <v>159</v>
      </c>
      <c r="E1863" s="40"/>
      <c r="F1863" s="235" t="s">
        <v>2433</v>
      </c>
      <c r="G1863" s="40"/>
      <c r="H1863" s="40"/>
      <c r="I1863" s="236"/>
      <c r="J1863" s="40"/>
      <c r="K1863" s="40"/>
      <c r="L1863" s="44"/>
      <c r="M1863" s="237"/>
      <c r="N1863" s="238"/>
      <c r="O1863" s="92"/>
      <c r="P1863" s="92"/>
      <c r="Q1863" s="92"/>
      <c r="R1863" s="92"/>
      <c r="S1863" s="92"/>
      <c r="T1863" s="93"/>
      <c r="U1863" s="38"/>
      <c r="V1863" s="38"/>
      <c r="W1863" s="38"/>
      <c r="X1863" s="38"/>
      <c r="Y1863" s="38"/>
      <c r="Z1863" s="38"/>
      <c r="AA1863" s="38"/>
      <c r="AB1863" s="38"/>
      <c r="AC1863" s="38"/>
      <c r="AD1863" s="38"/>
      <c r="AE1863" s="38"/>
      <c r="AT1863" s="17" t="s">
        <v>159</v>
      </c>
      <c r="AU1863" s="17" t="s">
        <v>83</v>
      </c>
    </row>
    <row r="1864" s="12" customFormat="1" ht="22.8" customHeight="1">
      <c r="A1864" s="12"/>
      <c r="B1864" s="204"/>
      <c r="C1864" s="205"/>
      <c r="D1864" s="206" t="s">
        <v>72</v>
      </c>
      <c r="E1864" s="218" t="s">
        <v>2434</v>
      </c>
      <c r="F1864" s="218" t="s">
        <v>2435</v>
      </c>
      <c r="G1864" s="205"/>
      <c r="H1864" s="205"/>
      <c r="I1864" s="208"/>
      <c r="J1864" s="219">
        <f>BK1864</f>
        <v>0</v>
      </c>
      <c r="K1864" s="205"/>
      <c r="L1864" s="210"/>
      <c r="M1864" s="211"/>
      <c r="N1864" s="212"/>
      <c r="O1864" s="212"/>
      <c r="P1864" s="213">
        <f>SUM(P1865:P1920)</f>
        <v>0</v>
      </c>
      <c r="Q1864" s="212"/>
      <c r="R1864" s="213">
        <f>SUM(R1865:R1920)</f>
        <v>0.0039768</v>
      </c>
      <c r="S1864" s="212"/>
      <c r="T1864" s="214">
        <f>SUM(T1865:T1920)</f>
        <v>0.58236999999999994</v>
      </c>
      <c r="U1864" s="12"/>
      <c r="V1864" s="12"/>
      <c r="W1864" s="12"/>
      <c r="X1864" s="12"/>
      <c r="Y1864" s="12"/>
      <c r="Z1864" s="12"/>
      <c r="AA1864" s="12"/>
      <c r="AB1864" s="12"/>
      <c r="AC1864" s="12"/>
      <c r="AD1864" s="12"/>
      <c r="AE1864" s="12"/>
      <c r="AR1864" s="215" t="s">
        <v>83</v>
      </c>
      <c r="AT1864" s="216" t="s">
        <v>72</v>
      </c>
      <c r="AU1864" s="216" t="s">
        <v>81</v>
      </c>
      <c r="AY1864" s="215" t="s">
        <v>151</v>
      </c>
      <c r="BK1864" s="217">
        <f>SUM(BK1865:BK1920)</f>
        <v>0</v>
      </c>
    </row>
    <row r="1865" s="2" customFormat="1" ht="16.5" customHeight="1">
      <c r="A1865" s="38"/>
      <c r="B1865" s="39"/>
      <c r="C1865" s="220" t="s">
        <v>2436</v>
      </c>
      <c r="D1865" s="220" t="s">
        <v>153</v>
      </c>
      <c r="E1865" s="221" t="s">
        <v>2437</v>
      </c>
      <c r="F1865" s="222" t="s">
        <v>2438</v>
      </c>
      <c r="G1865" s="223" t="s">
        <v>156</v>
      </c>
      <c r="H1865" s="224">
        <v>8.7599999999999998</v>
      </c>
      <c r="I1865" s="225"/>
      <c r="J1865" s="226">
        <f>ROUND(I1865*H1865,2)</f>
        <v>0</v>
      </c>
      <c r="K1865" s="227"/>
      <c r="L1865" s="44"/>
      <c r="M1865" s="228" t="s">
        <v>1</v>
      </c>
      <c r="N1865" s="229" t="s">
        <v>40</v>
      </c>
      <c r="O1865" s="92"/>
      <c r="P1865" s="230">
        <f>O1865*H1865</f>
        <v>0</v>
      </c>
      <c r="Q1865" s="230">
        <v>0.00010000000000000001</v>
      </c>
      <c r="R1865" s="230">
        <f>Q1865*H1865</f>
        <v>0.00087600000000000004</v>
      </c>
      <c r="S1865" s="230">
        <v>0</v>
      </c>
      <c r="T1865" s="231">
        <f>S1865*H1865</f>
        <v>0</v>
      </c>
      <c r="U1865" s="38"/>
      <c r="V1865" s="38"/>
      <c r="W1865" s="38"/>
      <c r="X1865" s="38"/>
      <c r="Y1865" s="38"/>
      <c r="Z1865" s="38"/>
      <c r="AA1865" s="38"/>
      <c r="AB1865" s="38"/>
      <c r="AC1865" s="38"/>
      <c r="AD1865" s="38"/>
      <c r="AE1865" s="38"/>
      <c r="AR1865" s="232" t="s">
        <v>250</v>
      </c>
      <c r="AT1865" s="232" t="s">
        <v>153</v>
      </c>
      <c r="AU1865" s="232" t="s">
        <v>83</v>
      </c>
      <c r="AY1865" s="17" t="s">
        <v>151</v>
      </c>
      <c r="BE1865" s="233">
        <f>IF(N1865="základní",J1865,0)</f>
        <v>0</v>
      </c>
      <c r="BF1865" s="233">
        <f>IF(N1865="snížená",J1865,0)</f>
        <v>0</v>
      </c>
      <c r="BG1865" s="233">
        <f>IF(N1865="zákl. přenesená",J1865,0)</f>
        <v>0</v>
      </c>
      <c r="BH1865" s="233">
        <f>IF(N1865="sníž. přenesená",J1865,0)</f>
        <v>0</v>
      </c>
      <c r="BI1865" s="233">
        <f>IF(N1865="nulová",J1865,0)</f>
        <v>0</v>
      </c>
      <c r="BJ1865" s="17" t="s">
        <v>157</v>
      </c>
      <c r="BK1865" s="233">
        <f>ROUND(I1865*H1865,2)</f>
        <v>0</v>
      </c>
      <c r="BL1865" s="17" t="s">
        <v>250</v>
      </c>
      <c r="BM1865" s="232" t="s">
        <v>2439</v>
      </c>
    </row>
    <row r="1866" s="2" customFormat="1">
      <c r="A1866" s="38"/>
      <c r="B1866" s="39"/>
      <c r="C1866" s="40"/>
      <c r="D1866" s="234" t="s">
        <v>159</v>
      </c>
      <c r="E1866" s="40"/>
      <c r="F1866" s="235" t="s">
        <v>2438</v>
      </c>
      <c r="G1866" s="40"/>
      <c r="H1866" s="40"/>
      <c r="I1866" s="236"/>
      <c r="J1866" s="40"/>
      <c r="K1866" s="40"/>
      <c r="L1866" s="44"/>
      <c r="M1866" s="237"/>
      <c r="N1866" s="238"/>
      <c r="O1866" s="92"/>
      <c r="P1866" s="92"/>
      <c r="Q1866" s="92"/>
      <c r="R1866" s="92"/>
      <c r="S1866" s="92"/>
      <c r="T1866" s="93"/>
      <c r="U1866" s="38"/>
      <c r="V1866" s="38"/>
      <c r="W1866" s="38"/>
      <c r="X1866" s="38"/>
      <c r="Y1866" s="38"/>
      <c r="Z1866" s="38"/>
      <c r="AA1866" s="38"/>
      <c r="AB1866" s="38"/>
      <c r="AC1866" s="38"/>
      <c r="AD1866" s="38"/>
      <c r="AE1866" s="38"/>
      <c r="AT1866" s="17" t="s">
        <v>159</v>
      </c>
      <c r="AU1866" s="17" t="s">
        <v>83</v>
      </c>
    </row>
    <row r="1867" s="13" customFormat="1">
      <c r="A1867" s="13"/>
      <c r="B1867" s="239"/>
      <c r="C1867" s="240"/>
      <c r="D1867" s="234" t="s">
        <v>160</v>
      </c>
      <c r="E1867" s="241" t="s">
        <v>1</v>
      </c>
      <c r="F1867" s="242" t="s">
        <v>2440</v>
      </c>
      <c r="G1867" s="240"/>
      <c r="H1867" s="243">
        <v>8.7599999999999998</v>
      </c>
      <c r="I1867" s="244"/>
      <c r="J1867" s="240"/>
      <c r="K1867" s="240"/>
      <c r="L1867" s="245"/>
      <c r="M1867" s="246"/>
      <c r="N1867" s="247"/>
      <c r="O1867" s="247"/>
      <c r="P1867" s="247"/>
      <c r="Q1867" s="247"/>
      <c r="R1867" s="247"/>
      <c r="S1867" s="247"/>
      <c r="T1867" s="248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49" t="s">
        <v>160</v>
      </c>
      <c r="AU1867" s="249" t="s">
        <v>83</v>
      </c>
      <c r="AV1867" s="13" t="s">
        <v>83</v>
      </c>
      <c r="AW1867" s="13" t="s">
        <v>30</v>
      </c>
      <c r="AX1867" s="13" t="s">
        <v>73</v>
      </c>
      <c r="AY1867" s="249" t="s">
        <v>151</v>
      </c>
    </row>
    <row r="1868" s="14" customFormat="1">
      <c r="A1868" s="14"/>
      <c r="B1868" s="250"/>
      <c r="C1868" s="251"/>
      <c r="D1868" s="234" t="s">
        <v>160</v>
      </c>
      <c r="E1868" s="252" t="s">
        <v>1</v>
      </c>
      <c r="F1868" s="253" t="s">
        <v>162</v>
      </c>
      <c r="G1868" s="251"/>
      <c r="H1868" s="254">
        <v>8.7599999999999998</v>
      </c>
      <c r="I1868" s="255"/>
      <c r="J1868" s="251"/>
      <c r="K1868" s="251"/>
      <c r="L1868" s="256"/>
      <c r="M1868" s="257"/>
      <c r="N1868" s="258"/>
      <c r="O1868" s="258"/>
      <c r="P1868" s="258"/>
      <c r="Q1868" s="258"/>
      <c r="R1868" s="258"/>
      <c r="S1868" s="258"/>
      <c r="T1868" s="259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60" t="s">
        <v>160</v>
      </c>
      <c r="AU1868" s="260" t="s">
        <v>83</v>
      </c>
      <c r="AV1868" s="14" t="s">
        <v>157</v>
      </c>
      <c r="AW1868" s="14" t="s">
        <v>30</v>
      </c>
      <c r="AX1868" s="14" t="s">
        <v>81</v>
      </c>
      <c r="AY1868" s="260" t="s">
        <v>151</v>
      </c>
    </row>
    <row r="1869" s="2" customFormat="1" ht="16.5" customHeight="1">
      <c r="A1869" s="38"/>
      <c r="B1869" s="39"/>
      <c r="C1869" s="272" t="s">
        <v>2441</v>
      </c>
      <c r="D1869" s="272" t="s">
        <v>387</v>
      </c>
      <c r="E1869" s="273" t="s">
        <v>2442</v>
      </c>
      <c r="F1869" s="274" t="s">
        <v>2443</v>
      </c>
      <c r="G1869" s="275" t="s">
        <v>2444</v>
      </c>
      <c r="H1869" s="276">
        <v>1</v>
      </c>
      <c r="I1869" s="277"/>
      <c r="J1869" s="278">
        <f>ROUND(I1869*H1869,2)</f>
        <v>0</v>
      </c>
      <c r="K1869" s="279"/>
      <c r="L1869" s="280"/>
      <c r="M1869" s="281" t="s">
        <v>1</v>
      </c>
      <c r="N1869" s="282" t="s">
        <v>40</v>
      </c>
      <c r="O1869" s="92"/>
      <c r="P1869" s="230">
        <f>O1869*H1869</f>
        <v>0</v>
      </c>
      <c r="Q1869" s="230">
        <v>0</v>
      </c>
      <c r="R1869" s="230">
        <f>Q1869*H1869</f>
        <v>0</v>
      </c>
      <c r="S1869" s="230">
        <v>0</v>
      </c>
      <c r="T1869" s="231">
        <f>S1869*H1869</f>
        <v>0</v>
      </c>
      <c r="U1869" s="38"/>
      <c r="V1869" s="38"/>
      <c r="W1869" s="38"/>
      <c r="X1869" s="38"/>
      <c r="Y1869" s="38"/>
      <c r="Z1869" s="38"/>
      <c r="AA1869" s="38"/>
      <c r="AB1869" s="38"/>
      <c r="AC1869" s="38"/>
      <c r="AD1869" s="38"/>
      <c r="AE1869" s="38"/>
      <c r="AR1869" s="232" t="s">
        <v>340</v>
      </c>
      <c r="AT1869" s="232" t="s">
        <v>387</v>
      </c>
      <c r="AU1869" s="232" t="s">
        <v>83</v>
      </c>
      <c r="AY1869" s="17" t="s">
        <v>151</v>
      </c>
      <c r="BE1869" s="233">
        <f>IF(N1869="základní",J1869,0)</f>
        <v>0</v>
      </c>
      <c r="BF1869" s="233">
        <f>IF(N1869="snížená",J1869,0)</f>
        <v>0</v>
      </c>
      <c r="BG1869" s="233">
        <f>IF(N1869="zákl. přenesená",J1869,0)</f>
        <v>0</v>
      </c>
      <c r="BH1869" s="233">
        <f>IF(N1869="sníž. přenesená",J1869,0)</f>
        <v>0</v>
      </c>
      <c r="BI1869" s="233">
        <f>IF(N1869="nulová",J1869,0)</f>
        <v>0</v>
      </c>
      <c r="BJ1869" s="17" t="s">
        <v>157</v>
      </c>
      <c r="BK1869" s="233">
        <f>ROUND(I1869*H1869,2)</f>
        <v>0</v>
      </c>
      <c r="BL1869" s="17" t="s">
        <v>250</v>
      </c>
      <c r="BM1869" s="232" t="s">
        <v>2445</v>
      </c>
    </row>
    <row r="1870" s="2" customFormat="1">
      <c r="A1870" s="38"/>
      <c r="B1870" s="39"/>
      <c r="C1870" s="40"/>
      <c r="D1870" s="234" t="s">
        <v>159</v>
      </c>
      <c r="E1870" s="40"/>
      <c r="F1870" s="235" t="s">
        <v>2443</v>
      </c>
      <c r="G1870" s="40"/>
      <c r="H1870" s="40"/>
      <c r="I1870" s="236"/>
      <c r="J1870" s="40"/>
      <c r="K1870" s="40"/>
      <c r="L1870" s="44"/>
      <c r="M1870" s="237"/>
      <c r="N1870" s="238"/>
      <c r="O1870" s="92"/>
      <c r="P1870" s="92"/>
      <c r="Q1870" s="92"/>
      <c r="R1870" s="92"/>
      <c r="S1870" s="92"/>
      <c r="T1870" s="93"/>
      <c r="U1870" s="38"/>
      <c r="V1870" s="38"/>
      <c r="W1870" s="38"/>
      <c r="X1870" s="38"/>
      <c r="Y1870" s="38"/>
      <c r="Z1870" s="38"/>
      <c r="AA1870" s="38"/>
      <c r="AB1870" s="38"/>
      <c r="AC1870" s="38"/>
      <c r="AD1870" s="38"/>
      <c r="AE1870" s="38"/>
      <c r="AT1870" s="17" t="s">
        <v>159</v>
      </c>
      <c r="AU1870" s="17" t="s">
        <v>83</v>
      </c>
    </row>
    <row r="1871" s="15" customFormat="1">
      <c r="A1871" s="15"/>
      <c r="B1871" s="261"/>
      <c r="C1871" s="262"/>
      <c r="D1871" s="234" t="s">
        <v>160</v>
      </c>
      <c r="E1871" s="263" t="s">
        <v>1</v>
      </c>
      <c r="F1871" s="264" t="s">
        <v>2446</v>
      </c>
      <c r="G1871" s="262"/>
      <c r="H1871" s="263" t="s">
        <v>1</v>
      </c>
      <c r="I1871" s="265"/>
      <c r="J1871" s="262"/>
      <c r="K1871" s="262"/>
      <c r="L1871" s="266"/>
      <c r="M1871" s="267"/>
      <c r="N1871" s="268"/>
      <c r="O1871" s="268"/>
      <c r="P1871" s="268"/>
      <c r="Q1871" s="268"/>
      <c r="R1871" s="268"/>
      <c r="S1871" s="268"/>
      <c r="T1871" s="269"/>
      <c r="U1871" s="15"/>
      <c r="V1871" s="15"/>
      <c r="W1871" s="15"/>
      <c r="X1871" s="15"/>
      <c r="Y1871" s="15"/>
      <c r="Z1871" s="15"/>
      <c r="AA1871" s="15"/>
      <c r="AB1871" s="15"/>
      <c r="AC1871" s="15"/>
      <c r="AD1871" s="15"/>
      <c r="AE1871" s="15"/>
      <c r="AT1871" s="270" t="s">
        <v>160</v>
      </c>
      <c r="AU1871" s="270" t="s">
        <v>83</v>
      </c>
      <c r="AV1871" s="15" t="s">
        <v>81</v>
      </c>
      <c r="AW1871" s="15" t="s">
        <v>30</v>
      </c>
      <c r="AX1871" s="15" t="s">
        <v>73</v>
      </c>
      <c r="AY1871" s="270" t="s">
        <v>151</v>
      </c>
    </row>
    <row r="1872" s="13" customFormat="1">
      <c r="A1872" s="13"/>
      <c r="B1872" s="239"/>
      <c r="C1872" s="240"/>
      <c r="D1872" s="234" t="s">
        <v>160</v>
      </c>
      <c r="E1872" s="241" t="s">
        <v>1</v>
      </c>
      <c r="F1872" s="242" t="s">
        <v>81</v>
      </c>
      <c r="G1872" s="240"/>
      <c r="H1872" s="243">
        <v>1</v>
      </c>
      <c r="I1872" s="244"/>
      <c r="J1872" s="240"/>
      <c r="K1872" s="240"/>
      <c r="L1872" s="245"/>
      <c r="M1872" s="246"/>
      <c r="N1872" s="247"/>
      <c r="O1872" s="247"/>
      <c r="P1872" s="247"/>
      <c r="Q1872" s="247"/>
      <c r="R1872" s="247"/>
      <c r="S1872" s="247"/>
      <c r="T1872" s="248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T1872" s="249" t="s">
        <v>160</v>
      </c>
      <c r="AU1872" s="249" t="s">
        <v>83</v>
      </c>
      <c r="AV1872" s="13" t="s">
        <v>83</v>
      </c>
      <c r="AW1872" s="13" t="s">
        <v>30</v>
      </c>
      <c r="AX1872" s="13" t="s">
        <v>81</v>
      </c>
      <c r="AY1872" s="249" t="s">
        <v>151</v>
      </c>
    </row>
    <row r="1873" s="2" customFormat="1" ht="16.5" customHeight="1">
      <c r="A1873" s="38"/>
      <c r="B1873" s="39"/>
      <c r="C1873" s="220" t="s">
        <v>2447</v>
      </c>
      <c r="D1873" s="220" t="s">
        <v>153</v>
      </c>
      <c r="E1873" s="221" t="s">
        <v>2448</v>
      </c>
      <c r="F1873" s="222" t="s">
        <v>2449</v>
      </c>
      <c r="G1873" s="223" t="s">
        <v>156</v>
      </c>
      <c r="H1873" s="224">
        <v>21.547999999999998</v>
      </c>
      <c r="I1873" s="225"/>
      <c r="J1873" s="226">
        <f>ROUND(I1873*H1873,2)</f>
        <v>0</v>
      </c>
      <c r="K1873" s="227"/>
      <c r="L1873" s="44"/>
      <c r="M1873" s="228" t="s">
        <v>1</v>
      </c>
      <c r="N1873" s="229" t="s">
        <v>40</v>
      </c>
      <c r="O1873" s="92"/>
      <c r="P1873" s="230">
        <f>O1873*H1873</f>
        <v>0</v>
      </c>
      <c r="Q1873" s="230">
        <v>0</v>
      </c>
      <c r="R1873" s="230">
        <f>Q1873*H1873</f>
        <v>0</v>
      </c>
      <c r="S1873" s="230">
        <v>0.0089999999999999993</v>
      </c>
      <c r="T1873" s="231">
        <f>S1873*H1873</f>
        <v>0.19393199999999997</v>
      </c>
      <c r="U1873" s="38"/>
      <c r="V1873" s="38"/>
      <c r="W1873" s="38"/>
      <c r="X1873" s="38"/>
      <c r="Y1873" s="38"/>
      <c r="Z1873" s="38"/>
      <c r="AA1873" s="38"/>
      <c r="AB1873" s="38"/>
      <c r="AC1873" s="38"/>
      <c r="AD1873" s="38"/>
      <c r="AE1873" s="38"/>
      <c r="AR1873" s="232" t="s">
        <v>250</v>
      </c>
      <c r="AT1873" s="232" t="s">
        <v>153</v>
      </c>
      <c r="AU1873" s="232" t="s">
        <v>83</v>
      </c>
      <c r="AY1873" s="17" t="s">
        <v>151</v>
      </c>
      <c r="BE1873" s="233">
        <f>IF(N1873="základní",J1873,0)</f>
        <v>0</v>
      </c>
      <c r="BF1873" s="233">
        <f>IF(N1873="snížená",J1873,0)</f>
        <v>0</v>
      </c>
      <c r="BG1873" s="233">
        <f>IF(N1873="zákl. přenesená",J1873,0)</f>
        <v>0</v>
      </c>
      <c r="BH1873" s="233">
        <f>IF(N1873="sníž. přenesená",J1873,0)</f>
        <v>0</v>
      </c>
      <c r="BI1873" s="233">
        <f>IF(N1873="nulová",J1873,0)</f>
        <v>0</v>
      </c>
      <c r="BJ1873" s="17" t="s">
        <v>157</v>
      </c>
      <c r="BK1873" s="233">
        <f>ROUND(I1873*H1873,2)</f>
        <v>0</v>
      </c>
      <c r="BL1873" s="17" t="s">
        <v>250</v>
      </c>
      <c r="BM1873" s="232" t="s">
        <v>2450</v>
      </c>
    </row>
    <row r="1874" s="2" customFormat="1">
      <c r="A1874" s="38"/>
      <c r="B1874" s="39"/>
      <c r="C1874" s="40"/>
      <c r="D1874" s="234" t="s">
        <v>159</v>
      </c>
      <c r="E1874" s="40"/>
      <c r="F1874" s="235" t="s">
        <v>2449</v>
      </c>
      <c r="G1874" s="40"/>
      <c r="H1874" s="40"/>
      <c r="I1874" s="236"/>
      <c r="J1874" s="40"/>
      <c r="K1874" s="40"/>
      <c r="L1874" s="44"/>
      <c r="M1874" s="237"/>
      <c r="N1874" s="238"/>
      <c r="O1874" s="92"/>
      <c r="P1874" s="92"/>
      <c r="Q1874" s="92"/>
      <c r="R1874" s="92"/>
      <c r="S1874" s="92"/>
      <c r="T1874" s="93"/>
      <c r="U1874" s="38"/>
      <c r="V1874" s="38"/>
      <c r="W1874" s="38"/>
      <c r="X1874" s="38"/>
      <c r="Y1874" s="38"/>
      <c r="Z1874" s="38"/>
      <c r="AA1874" s="38"/>
      <c r="AB1874" s="38"/>
      <c r="AC1874" s="38"/>
      <c r="AD1874" s="38"/>
      <c r="AE1874" s="38"/>
      <c r="AT1874" s="17" t="s">
        <v>159</v>
      </c>
      <c r="AU1874" s="17" t="s">
        <v>83</v>
      </c>
    </row>
    <row r="1875" s="15" customFormat="1">
      <c r="A1875" s="15"/>
      <c r="B1875" s="261"/>
      <c r="C1875" s="262"/>
      <c r="D1875" s="234" t="s">
        <v>160</v>
      </c>
      <c r="E1875" s="263" t="s">
        <v>1</v>
      </c>
      <c r="F1875" s="264" t="s">
        <v>884</v>
      </c>
      <c r="G1875" s="262"/>
      <c r="H1875" s="263" t="s">
        <v>1</v>
      </c>
      <c r="I1875" s="265"/>
      <c r="J1875" s="262"/>
      <c r="K1875" s="262"/>
      <c r="L1875" s="266"/>
      <c r="M1875" s="267"/>
      <c r="N1875" s="268"/>
      <c r="O1875" s="268"/>
      <c r="P1875" s="268"/>
      <c r="Q1875" s="268"/>
      <c r="R1875" s="268"/>
      <c r="S1875" s="268"/>
      <c r="T1875" s="269"/>
      <c r="U1875" s="15"/>
      <c r="V1875" s="15"/>
      <c r="W1875" s="15"/>
      <c r="X1875" s="15"/>
      <c r="Y1875" s="15"/>
      <c r="Z1875" s="15"/>
      <c r="AA1875" s="15"/>
      <c r="AB1875" s="15"/>
      <c r="AC1875" s="15"/>
      <c r="AD1875" s="15"/>
      <c r="AE1875" s="15"/>
      <c r="AT1875" s="270" t="s">
        <v>160</v>
      </c>
      <c r="AU1875" s="270" t="s">
        <v>83</v>
      </c>
      <c r="AV1875" s="15" t="s">
        <v>81</v>
      </c>
      <c r="AW1875" s="15" t="s">
        <v>30</v>
      </c>
      <c r="AX1875" s="15" t="s">
        <v>73</v>
      </c>
      <c r="AY1875" s="270" t="s">
        <v>151</v>
      </c>
    </row>
    <row r="1876" s="13" customFormat="1">
      <c r="A1876" s="13"/>
      <c r="B1876" s="239"/>
      <c r="C1876" s="240"/>
      <c r="D1876" s="234" t="s">
        <v>160</v>
      </c>
      <c r="E1876" s="241" t="s">
        <v>1</v>
      </c>
      <c r="F1876" s="242" t="s">
        <v>2451</v>
      </c>
      <c r="G1876" s="240"/>
      <c r="H1876" s="243">
        <v>15.798</v>
      </c>
      <c r="I1876" s="244"/>
      <c r="J1876" s="240"/>
      <c r="K1876" s="240"/>
      <c r="L1876" s="245"/>
      <c r="M1876" s="246"/>
      <c r="N1876" s="247"/>
      <c r="O1876" s="247"/>
      <c r="P1876" s="247"/>
      <c r="Q1876" s="247"/>
      <c r="R1876" s="247"/>
      <c r="S1876" s="247"/>
      <c r="T1876" s="248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49" t="s">
        <v>160</v>
      </c>
      <c r="AU1876" s="249" t="s">
        <v>83</v>
      </c>
      <c r="AV1876" s="13" t="s">
        <v>83</v>
      </c>
      <c r="AW1876" s="13" t="s">
        <v>30</v>
      </c>
      <c r="AX1876" s="13" t="s">
        <v>73</v>
      </c>
      <c r="AY1876" s="249" t="s">
        <v>151</v>
      </c>
    </row>
    <row r="1877" s="13" customFormat="1">
      <c r="A1877" s="13"/>
      <c r="B1877" s="239"/>
      <c r="C1877" s="240"/>
      <c r="D1877" s="234" t="s">
        <v>160</v>
      </c>
      <c r="E1877" s="241" t="s">
        <v>1</v>
      </c>
      <c r="F1877" s="242" t="s">
        <v>2452</v>
      </c>
      <c r="G1877" s="240"/>
      <c r="H1877" s="243">
        <v>5.75</v>
      </c>
      <c r="I1877" s="244"/>
      <c r="J1877" s="240"/>
      <c r="K1877" s="240"/>
      <c r="L1877" s="245"/>
      <c r="M1877" s="246"/>
      <c r="N1877" s="247"/>
      <c r="O1877" s="247"/>
      <c r="P1877" s="247"/>
      <c r="Q1877" s="247"/>
      <c r="R1877" s="247"/>
      <c r="S1877" s="247"/>
      <c r="T1877" s="248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49" t="s">
        <v>160</v>
      </c>
      <c r="AU1877" s="249" t="s">
        <v>83</v>
      </c>
      <c r="AV1877" s="13" t="s">
        <v>83</v>
      </c>
      <c r="AW1877" s="13" t="s">
        <v>30</v>
      </c>
      <c r="AX1877" s="13" t="s">
        <v>73</v>
      </c>
      <c r="AY1877" s="249" t="s">
        <v>151</v>
      </c>
    </row>
    <row r="1878" s="14" customFormat="1">
      <c r="A1878" s="14"/>
      <c r="B1878" s="250"/>
      <c r="C1878" s="251"/>
      <c r="D1878" s="234" t="s">
        <v>160</v>
      </c>
      <c r="E1878" s="252" t="s">
        <v>1</v>
      </c>
      <c r="F1878" s="253" t="s">
        <v>162</v>
      </c>
      <c r="G1878" s="251"/>
      <c r="H1878" s="254">
        <v>21.548000000000002</v>
      </c>
      <c r="I1878" s="255"/>
      <c r="J1878" s="251"/>
      <c r="K1878" s="251"/>
      <c r="L1878" s="256"/>
      <c r="M1878" s="257"/>
      <c r="N1878" s="258"/>
      <c r="O1878" s="258"/>
      <c r="P1878" s="258"/>
      <c r="Q1878" s="258"/>
      <c r="R1878" s="258"/>
      <c r="S1878" s="258"/>
      <c r="T1878" s="259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60" t="s">
        <v>160</v>
      </c>
      <c r="AU1878" s="260" t="s">
        <v>83</v>
      </c>
      <c r="AV1878" s="14" t="s">
        <v>157</v>
      </c>
      <c r="AW1878" s="14" t="s">
        <v>30</v>
      </c>
      <c r="AX1878" s="14" t="s">
        <v>81</v>
      </c>
      <c r="AY1878" s="260" t="s">
        <v>151</v>
      </c>
    </row>
    <row r="1879" s="2" customFormat="1" ht="21.75" customHeight="1">
      <c r="A1879" s="38"/>
      <c r="B1879" s="39"/>
      <c r="C1879" s="220" t="s">
        <v>2453</v>
      </c>
      <c r="D1879" s="220" t="s">
        <v>153</v>
      </c>
      <c r="E1879" s="221" t="s">
        <v>2454</v>
      </c>
      <c r="F1879" s="222" t="s">
        <v>2455</v>
      </c>
      <c r="G1879" s="223" t="s">
        <v>156</v>
      </c>
      <c r="H1879" s="224">
        <v>73.066000000000002</v>
      </c>
      <c r="I1879" s="225"/>
      <c r="J1879" s="226">
        <f>ROUND(I1879*H1879,2)</f>
        <v>0</v>
      </c>
      <c r="K1879" s="227"/>
      <c r="L1879" s="44"/>
      <c r="M1879" s="228" t="s">
        <v>1</v>
      </c>
      <c r="N1879" s="229" t="s">
        <v>40</v>
      </c>
      <c r="O1879" s="92"/>
      <c r="P1879" s="230">
        <f>O1879*H1879</f>
        <v>0</v>
      </c>
      <c r="Q1879" s="230">
        <v>0</v>
      </c>
      <c r="R1879" s="230">
        <f>Q1879*H1879</f>
        <v>0</v>
      </c>
      <c r="S1879" s="230">
        <v>0.0030000000000000001</v>
      </c>
      <c r="T1879" s="231">
        <f>S1879*H1879</f>
        <v>0.219198</v>
      </c>
      <c r="U1879" s="38"/>
      <c r="V1879" s="38"/>
      <c r="W1879" s="38"/>
      <c r="X1879" s="38"/>
      <c r="Y1879" s="38"/>
      <c r="Z1879" s="38"/>
      <c r="AA1879" s="38"/>
      <c r="AB1879" s="38"/>
      <c r="AC1879" s="38"/>
      <c r="AD1879" s="38"/>
      <c r="AE1879" s="38"/>
      <c r="AR1879" s="232" t="s">
        <v>250</v>
      </c>
      <c r="AT1879" s="232" t="s">
        <v>153</v>
      </c>
      <c r="AU1879" s="232" t="s">
        <v>83</v>
      </c>
      <c r="AY1879" s="17" t="s">
        <v>151</v>
      </c>
      <c r="BE1879" s="233">
        <f>IF(N1879="základní",J1879,0)</f>
        <v>0</v>
      </c>
      <c r="BF1879" s="233">
        <f>IF(N1879="snížená",J1879,0)</f>
        <v>0</v>
      </c>
      <c r="BG1879" s="233">
        <f>IF(N1879="zákl. přenesená",J1879,0)</f>
        <v>0</v>
      </c>
      <c r="BH1879" s="233">
        <f>IF(N1879="sníž. přenesená",J1879,0)</f>
        <v>0</v>
      </c>
      <c r="BI1879" s="233">
        <f>IF(N1879="nulová",J1879,0)</f>
        <v>0</v>
      </c>
      <c r="BJ1879" s="17" t="s">
        <v>157</v>
      </c>
      <c r="BK1879" s="233">
        <f>ROUND(I1879*H1879,2)</f>
        <v>0</v>
      </c>
      <c r="BL1879" s="17" t="s">
        <v>250</v>
      </c>
      <c r="BM1879" s="232" t="s">
        <v>2456</v>
      </c>
    </row>
    <row r="1880" s="2" customFormat="1">
      <c r="A1880" s="38"/>
      <c r="B1880" s="39"/>
      <c r="C1880" s="40"/>
      <c r="D1880" s="234" t="s">
        <v>159</v>
      </c>
      <c r="E1880" s="40"/>
      <c r="F1880" s="235" t="s">
        <v>2455</v>
      </c>
      <c r="G1880" s="40"/>
      <c r="H1880" s="40"/>
      <c r="I1880" s="236"/>
      <c r="J1880" s="40"/>
      <c r="K1880" s="40"/>
      <c r="L1880" s="44"/>
      <c r="M1880" s="237"/>
      <c r="N1880" s="238"/>
      <c r="O1880" s="92"/>
      <c r="P1880" s="92"/>
      <c r="Q1880" s="92"/>
      <c r="R1880" s="92"/>
      <c r="S1880" s="92"/>
      <c r="T1880" s="93"/>
      <c r="U1880" s="38"/>
      <c r="V1880" s="38"/>
      <c r="W1880" s="38"/>
      <c r="X1880" s="38"/>
      <c r="Y1880" s="38"/>
      <c r="Z1880" s="38"/>
      <c r="AA1880" s="38"/>
      <c r="AB1880" s="38"/>
      <c r="AC1880" s="38"/>
      <c r="AD1880" s="38"/>
      <c r="AE1880" s="38"/>
      <c r="AT1880" s="17" t="s">
        <v>159</v>
      </c>
      <c r="AU1880" s="17" t="s">
        <v>83</v>
      </c>
    </row>
    <row r="1881" s="15" customFormat="1">
      <c r="A1881" s="15"/>
      <c r="B1881" s="261"/>
      <c r="C1881" s="262"/>
      <c r="D1881" s="234" t="s">
        <v>160</v>
      </c>
      <c r="E1881" s="263" t="s">
        <v>1</v>
      </c>
      <c r="F1881" s="264" t="s">
        <v>179</v>
      </c>
      <c r="G1881" s="262"/>
      <c r="H1881" s="263" t="s">
        <v>1</v>
      </c>
      <c r="I1881" s="265"/>
      <c r="J1881" s="262"/>
      <c r="K1881" s="262"/>
      <c r="L1881" s="266"/>
      <c r="M1881" s="267"/>
      <c r="N1881" s="268"/>
      <c r="O1881" s="268"/>
      <c r="P1881" s="268"/>
      <c r="Q1881" s="268"/>
      <c r="R1881" s="268"/>
      <c r="S1881" s="268"/>
      <c r="T1881" s="269"/>
      <c r="U1881" s="15"/>
      <c r="V1881" s="15"/>
      <c r="W1881" s="15"/>
      <c r="X1881" s="15"/>
      <c r="Y1881" s="15"/>
      <c r="Z1881" s="15"/>
      <c r="AA1881" s="15"/>
      <c r="AB1881" s="15"/>
      <c r="AC1881" s="15"/>
      <c r="AD1881" s="15"/>
      <c r="AE1881" s="15"/>
      <c r="AT1881" s="270" t="s">
        <v>160</v>
      </c>
      <c r="AU1881" s="270" t="s">
        <v>83</v>
      </c>
      <c r="AV1881" s="15" t="s">
        <v>81</v>
      </c>
      <c r="AW1881" s="15" t="s">
        <v>30</v>
      </c>
      <c r="AX1881" s="15" t="s">
        <v>73</v>
      </c>
      <c r="AY1881" s="270" t="s">
        <v>151</v>
      </c>
    </row>
    <row r="1882" s="13" customFormat="1">
      <c r="A1882" s="13"/>
      <c r="B1882" s="239"/>
      <c r="C1882" s="240"/>
      <c r="D1882" s="234" t="s">
        <v>160</v>
      </c>
      <c r="E1882" s="241" t="s">
        <v>1</v>
      </c>
      <c r="F1882" s="242" t="s">
        <v>1877</v>
      </c>
      <c r="G1882" s="240"/>
      <c r="H1882" s="243">
        <v>17.559999999999999</v>
      </c>
      <c r="I1882" s="244"/>
      <c r="J1882" s="240"/>
      <c r="K1882" s="240"/>
      <c r="L1882" s="245"/>
      <c r="M1882" s="246"/>
      <c r="N1882" s="247"/>
      <c r="O1882" s="247"/>
      <c r="P1882" s="247"/>
      <c r="Q1882" s="247"/>
      <c r="R1882" s="247"/>
      <c r="S1882" s="247"/>
      <c r="T1882" s="248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T1882" s="249" t="s">
        <v>160</v>
      </c>
      <c r="AU1882" s="249" t="s">
        <v>83</v>
      </c>
      <c r="AV1882" s="13" t="s">
        <v>83</v>
      </c>
      <c r="AW1882" s="13" t="s">
        <v>30</v>
      </c>
      <c r="AX1882" s="13" t="s">
        <v>73</v>
      </c>
      <c r="AY1882" s="249" t="s">
        <v>151</v>
      </c>
    </row>
    <row r="1883" s="13" customFormat="1">
      <c r="A1883" s="13"/>
      <c r="B1883" s="239"/>
      <c r="C1883" s="240"/>
      <c r="D1883" s="234" t="s">
        <v>160</v>
      </c>
      <c r="E1883" s="241" t="s">
        <v>1</v>
      </c>
      <c r="F1883" s="242" t="s">
        <v>1878</v>
      </c>
      <c r="G1883" s="240"/>
      <c r="H1883" s="243">
        <v>10.792999999999999</v>
      </c>
      <c r="I1883" s="244"/>
      <c r="J1883" s="240"/>
      <c r="K1883" s="240"/>
      <c r="L1883" s="245"/>
      <c r="M1883" s="246"/>
      <c r="N1883" s="247"/>
      <c r="O1883" s="247"/>
      <c r="P1883" s="247"/>
      <c r="Q1883" s="247"/>
      <c r="R1883" s="247"/>
      <c r="S1883" s="247"/>
      <c r="T1883" s="248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49" t="s">
        <v>160</v>
      </c>
      <c r="AU1883" s="249" t="s">
        <v>83</v>
      </c>
      <c r="AV1883" s="13" t="s">
        <v>83</v>
      </c>
      <c r="AW1883" s="13" t="s">
        <v>30</v>
      </c>
      <c r="AX1883" s="13" t="s">
        <v>73</v>
      </c>
      <c r="AY1883" s="249" t="s">
        <v>151</v>
      </c>
    </row>
    <row r="1884" s="13" customFormat="1">
      <c r="A1884" s="13"/>
      <c r="B1884" s="239"/>
      <c r="C1884" s="240"/>
      <c r="D1884" s="234" t="s">
        <v>160</v>
      </c>
      <c r="E1884" s="241" t="s">
        <v>1</v>
      </c>
      <c r="F1884" s="242" t="s">
        <v>180</v>
      </c>
      <c r="G1884" s="240"/>
      <c r="H1884" s="243">
        <v>15</v>
      </c>
      <c r="I1884" s="244"/>
      <c r="J1884" s="240"/>
      <c r="K1884" s="240"/>
      <c r="L1884" s="245"/>
      <c r="M1884" s="246"/>
      <c r="N1884" s="247"/>
      <c r="O1884" s="247"/>
      <c r="P1884" s="247"/>
      <c r="Q1884" s="247"/>
      <c r="R1884" s="247"/>
      <c r="S1884" s="247"/>
      <c r="T1884" s="248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T1884" s="249" t="s">
        <v>160</v>
      </c>
      <c r="AU1884" s="249" t="s">
        <v>83</v>
      </c>
      <c r="AV1884" s="13" t="s">
        <v>83</v>
      </c>
      <c r="AW1884" s="13" t="s">
        <v>30</v>
      </c>
      <c r="AX1884" s="13" t="s">
        <v>73</v>
      </c>
      <c r="AY1884" s="249" t="s">
        <v>151</v>
      </c>
    </row>
    <row r="1885" s="15" customFormat="1">
      <c r="A1885" s="15"/>
      <c r="B1885" s="261"/>
      <c r="C1885" s="262"/>
      <c r="D1885" s="234" t="s">
        <v>160</v>
      </c>
      <c r="E1885" s="263" t="s">
        <v>1</v>
      </c>
      <c r="F1885" s="264" t="s">
        <v>884</v>
      </c>
      <c r="G1885" s="262"/>
      <c r="H1885" s="263" t="s">
        <v>1</v>
      </c>
      <c r="I1885" s="265"/>
      <c r="J1885" s="262"/>
      <c r="K1885" s="262"/>
      <c r="L1885" s="266"/>
      <c r="M1885" s="267"/>
      <c r="N1885" s="268"/>
      <c r="O1885" s="268"/>
      <c r="P1885" s="268"/>
      <c r="Q1885" s="268"/>
      <c r="R1885" s="268"/>
      <c r="S1885" s="268"/>
      <c r="T1885" s="269"/>
      <c r="U1885" s="15"/>
      <c r="V1885" s="15"/>
      <c r="W1885" s="15"/>
      <c r="X1885" s="15"/>
      <c r="Y1885" s="15"/>
      <c r="Z1885" s="15"/>
      <c r="AA1885" s="15"/>
      <c r="AB1885" s="15"/>
      <c r="AC1885" s="15"/>
      <c r="AD1885" s="15"/>
      <c r="AE1885" s="15"/>
      <c r="AT1885" s="270" t="s">
        <v>160</v>
      </c>
      <c r="AU1885" s="270" t="s">
        <v>83</v>
      </c>
      <c r="AV1885" s="15" t="s">
        <v>81</v>
      </c>
      <c r="AW1885" s="15" t="s">
        <v>30</v>
      </c>
      <c r="AX1885" s="15" t="s">
        <v>73</v>
      </c>
      <c r="AY1885" s="270" t="s">
        <v>151</v>
      </c>
    </row>
    <row r="1886" s="13" customFormat="1">
      <c r="A1886" s="13"/>
      <c r="B1886" s="239"/>
      <c r="C1886" s="240"/>
      <c r="D1886" s="234" t="s">
        <v>160</v>
      </c>
      <c r="E1886" s="241" t="s">
        <v>1</v>
      </c>
      <c r="F1886" s="242" t="s">
        <v>2451</v>
      </c>
      <c r="G1886" s="240"/>
      <c r="H1886" s="243">
        <v>15.798</v>
      </c>
      <c r="I1886" s="244"/>
      <c r="J1886" s="240"/>
      <c r="K1886" s="240"/>
      <c r="L1886" s="245"/>
      <c r="M1886" s="246"/>
      <c r="N1886" s="247"/>
      <c r="O1886" s="247"/>
      <c r="P1886" s="247"/>
      <c r="Q1886" s="247"/>
      <c r="R1886" s="247"/>
      <c r="S1886" s="247"/>
      <c r="T1886" s="248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49" t="s">
        <v>160</v>
      </c>
      <c r="AU1886" s="249" t="s">
        <v>83</v>
      </c>
      <c r="AV1886" s="13" t="s">
        <v>83</v>
      </c>
      <c r="AW1886" s="13" t="s">
        <v>30</v>
      </c>
      <c r="AX1886" s="13" t="s">
        <v>73</v>
      </c>
      <c r="AY1886" s="249" t="s">
        <v>151</v>
      </c>
    </row>
    <row r="1887" s="13" customFormat="1">
      <c r="A1887" s="13"/>
      <c r="B1887" s="239"/>
      <c r="C1887" s="240"/>
      <c r="D1887" s="234" t="s">
        <v>160</v>
      </c>
      <c r="E1887" s="241" t="s">
        <v>1</v>
      </c>
      <c r="F1887" s="242" t="s">
        <v>2452</v>
      </c>
      <c r="G1887" s="240"/>
      <c r="H1887" s="243">
        <v>5.75</v>
      </c>
      <c r="I1887" s="244"/>
      <c r="J1887" s="240"/>
      <c r="K1887" s="240"/>
      <c r="L1887" s="245"/>
      <c r="M1887" s="246"/>
      <c r="N1887" s="247"/>
      <c r="O1887" s="247"/>
      <c r="P1887" s="247"/>
      <c r="Q1887" s="247"/>
      <c r="R1887" s="247"/>
      <c r="S1887" s="247"/>
      <c r="T1887" s="248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49" t="s">
        <v>160</v>
      </c>
      <c r="AU1887" s="249" t="s">
        <v>83</v>
      </c>
      <c r="AV1887" s="13" t="s">
        <v>83</v>
      </c>
      <c r="AW1887" s="13" t="s">
        <v>30</v>
      </c>
      <c r="AX1887" s="13" t="s">
        <v>73</v>
      </c>
      <c r="AY1887" s="249" t="s">
        <v>151</v>
      </c>
    </row>
    <row r="1888" s="13" customFormat="1">
      <c r="A1888" s="13"/>
      <c r="B1888" s="239"/>
      <c r="C1888" s="240"/>
      <c r="D1888" s="234" t="s">
        <v>160</v>
      </c>
      <c r="E1888" s="241" t="s">
        <v>1</v>
      </c>
      <c r="F1888" s="242" t="s">
        <v>2094</v>
      </c>
      <c r="G1888" s="240"/>
      <c r="H1888" s="243">
        <v>8.1649999999999991</v>
      </c>
      <c r="I1888" s="244"/>
      <c r="J1888" s="240"/>
      <c r="K1888" s="240"/>
      <c r="L1888" s="245"/>
      <c r="M1888" s="246"/>
      <c r="N1888" s="247"/>
      <c r="O1888" s="247"/>
      <c r="P1888" s="247"/>
      <c r="Q1888" s="247"/>
      <c r="R1888" s="247"/>
      <c r="S1888" s="247"/>
      <c r="T1888" s="248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49" t="s">
        <v>160</v>
      </c>
      <c r="AU1888" s="249" t="s">
        <v>83</v>
      </c>
      <c r="AV1888" s="13" t="s">
        <v>83</v>
      </c>
      <c r="AW1888" s="13" t="s">
        <v>30</v>
      </c>
      <c r="AX1888" s="13" t="s">
        <v>73</v>
      </c>
      <c r="AY1888" s="249" t="s">
        <v>151</v>
      </c>
    </row>
    <row r="1889" s="14" customFormat="1">
      <c r="A1889" s="14"/>
      <c r="B1889" s="250"/>
      <c r="C1889" s="251"/>
      <c r="D1889" s="234" t="s">
        <v>160</v>
      </c>
      <c r="E1889" s="252" t="s">
        <v>1</v>
      </c>
      <c r="F1889" s="253" t="s">
        <v>162</v>
      </c>
      <c r="G1889" s="251"/>
      <c r="H1889" s="254">
        <v>73.066000000000002</v>
      </c>
      <c r="I1889" s="255"/>
      <c r="J1889" s="251"/>
      <c r="K1889" s="251"/>
      <c r="L1889" s="256"/>
      <c r="M1889" s="257"/>
      <c r="N1889" s="258"/>
      <c r="O1889" s="258"/>
      <c r="P1889" s="258"/>
      <c r="Q1889" s="258"/>
      <c r="R1889" s="258"/>
      <c r="S1889" s="258"/>
      <c r="T1889" s="259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60" t="s">
        <v>160</v>
      </c>
      <c r="AU1889" s="260" t="s">
        <v>83</v>
      </c>
      <c r="AV1889" s="14" t="s">
        <v>157</v>
      </c>
      <c r="AW1889" s="14" t="s">
        <v>30</v>
      </c>
      <c r="AX1889" s="14" t="s">
        <v>81</v>
      </c>
      <c r="AY1889" s="260" t="s">
        <v>151</v>
      </c>
    </row>
    <row r="1890" s="2" customFormat="1" ht="24.15" customHeight="1">
      <c r="A1890" s="38"/>
      <c r="B1890" s="39"/>
      <c r="C1890" s="220" t="s">
        <v>2457</v>
      </c>
      <c r="D1890" s="220" t="s">
        <v>153</v>
      </c>
      <c r="E1890" s="221" t="s">
        <v>2458</v>
      </c>
      <c r="F1890" s="222" t="s">
        <v>2459</v>
      </c>
      <c r="G1890" s="223" t="s">
        <v>156</v>
      </c>
      <c r="H1890" s="224">
        <v>0.252</v>
      </c>
      <c r="I1890" s="225"/>
      <c r="J1890" s="226">
        <f>ROUND(I1890*H1890,2)</f>
        <v>0</v>
      </c>
      <c r="K1890" s="227"/>
      <c r="L1890" s="44"/>
      <c r="M1890" s="228" t="s">
        <v>1</v>
      </c>
      <c r="N1890" s="229" t="s">
        <v>40</v>
      </c>
      <c r="O1890" s="92"/>
      <c r="P1890" s="230">
        <f>O1890*H1890</f>
        <v>0</v>
      </c>
      <c r="Q1890" s="230">
        <v>0.00040000000000000002</v>
      </c>
      <c r="R1890" s="230">
        <f>Q1890*H1890</f>
        <v>0.00010080000000000001</v>
      </c>
      <c r="S1890" s="230">
        <v>0</v>
      </c>
      <c r="T1890" s="231">
        <f>S1890*H1890</f>
        <v>0</v>
      </c>
      <c r="U1890" s="38"/>
      <c r="V1890" s="38"/>
      <c r="W1890" s="38"/>
      <c r="X1890" s="38"/>
      <c r="Y1890" s="38"/>
      <c r="Z1890" s="38"/>
      <c r="AA1890" s="38"/>
      <c r="AB1890" s="38"/>
      <c r="AC1890" s="38"/>
      <c r="AD1890" s="38"/>
      <c r="AE1890" s="38"/>
      <c r="AR1890" s="232" t="s">
        <v>250</v>
      </c>
      <c r="AT1890" s="232" t="s">
        <v>153</v>
      </c>
      <c r="AU1890" s="232" t="s">
        <v>83</v>
      </c>
      <c r="AY1890" s="17" t="s">
        <v>151</v>
      </c>
      <c r="BE1890" s="233">
        <f>IF(N1890="základní",J1890,0)</f>
        <v>0</v>
      </c>
      <c r="BF1890" s="233">
        <f>IF(N1890="snížená",J1890,0)</f>
        <v>0</v>
      </c>
      <c r="BG1890" s="233">
        <f>IF(N1890="zákl. přenesená",J1890,0)</f>
        <v>0</v>
      </c>
      <c r="BH1890" s="233">
        <f>IF(N1890="sníž. přenesená",J1890,0)</f>
        <v>0</v>
      </c>
      <c r="BI1890" s="233">
        <f>IF(N1890="nulová",J1890,0)</f>
        <v>0</v>
      </c>
      <c r="BJ1890" s="17" t="s">
        <v>157</v>
      </c>
      <c r="BK1890" s="233">
        <f>ROUND(I1890*H1890,2)</f>
        <v>0</v>
      </c>
      <c r="BL1890" s="17" t="s">
        <v>250</v>
      </c>
      <c r="BM1890" s="232" t="s">
        <v>2460</v>
      </c>
    </row>
    <row r="1891" s="2" customFormat="1">
      <c r="A1891" s="38"/>
      <c r="B1891" s="39"/>
      <c r="C1891" s="40"/>
      <c r="D1891" s="234" t="s">
        <v>159</v>
      </c>
      <c r="E1891" s="40"/>
      <c r="F1891" s="235" t="s">
        <v>2459</v>
      </c>
      <c r="G1891" s="40"/>
      <c r="H1891" s="40"/>
      <c r="I1891" s="236"/>
      <c r="J1891" s="40"/>
      <c r="K1891" s="40"/>
      <c r="L1891" s="44"/>
      <c r="M1891" s="237"/>
      <c r="N1891" s="238"/>
      <c r="O1891" s="92"/>
      <c r="P1891" s="92"/>
      <c r="Q1891" s="92"/>
      <c r="R1891" s="92"/>
      <c r="S1891" s="92"/>
      <c r="T1891" s="93"/>
      <c r="U1891" s="38"/>
      <c r="V1891" s="38"/>
      <c r="W1891" s="38"/>
      <c r="X1891" s="38"/>
      <c r="Y1891" s="38"/>
      <c r="Z1891" s="38"/>
      <c r="AA1891" s="38"/>
      <c r="AB1891" s="38"/>
      <c r="AC1891" s="38"/>
      <c r="AD1891" s="38"/>
      <c r="AE1891" s="38"/>
      <c r="AT1891" s="17" t="s">
        <v>159</v>
      </c>
      <c r="AU1891" s="17" t="s">
        <v>83</v>
      </c>
    </row>
    <row r="1892" s="13" customFormat="1">
      <c r="A1892" s="13"/>
      <c r="B1892" s="239"/>
      <c r="C1892" s="240"/>
      <c r="D1892" s="234" t="s">
        <v>160</v>
      </c>
      <c r="E1892" s="241" t="s">
        <v>1</v>
      </c>
      <c r="F1892" s="242" t="s">
        <v>2461</v>
      </c>
      <c r="G1892" s="240"/>
      <c r="H1892" s="243">
        <v>0.252</v>
      </c>
      <c r="I1892" s="244"/>
      <c r="J1892" s="240"/>
      <c r="K1892" s="240"/>
      <c r="L1892" s="245"/>
      <c r="M1892" s="246"/>
      <c r="N1892" s="247"/>
      <c r="O1892" s="247"/>
      <c r="P1892" s="247"/>
      <c r="Q1892" s="247"/>
      <c r="R1892" s="247"/>
      <c r="S1892" s="247"/>
      <c r="T1892" s="248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T1892" s="249" t="s">
        <v>160</v>
      </c>
      <c r="AU1892" s="249" t="s">
        <v>83</v>
      </c>
      <c r="AV1892" s="13" t="s">
        <v>83</v>
      </c>
      <c r="AW1892" s="13" t="s">
        <v>30</v>
      </c>
      <c r="AX1892" s="13" t="s">
        <v>73</v>
      </c>
      <c r="AY1892" s="249" t="s">
        <v>151</v>
      </c>
    </row>
    <row r="1893" s="14" customFormat="1">
      <c r="A1893" s="14"/>
      <c r="B1893" s="250"/>
      <c r="C1893" s="251"/>
      <c r="D1893" s="234" t="s">
        <v>160</v>
      </c>
      <c r="E1893" s="252" t="s">
        <v>1</v>
      </c>
      <c r="F1893" s="253" t="s">
        <v>162</v>
      </c>
      <c r="G1893" s="251"/>
      <c r="H1893" s="254">
        <v>0.252</v>
      </c>
      <c r="I1893" s="255"/>
      <c r="J1893" s="251"/>
      <c r="K1893" s="251"/>
      <c r="L1893" s="256"/>
      <c r="M1893" s="257"/>
      <c r="N1893" s="258"/>
      <c r="O1893" s="258"/>
      <c r="P1893" s="258"/>
      <c r="Q1893" s="258"/>
      <c r="R1893" s="258"/>
      <c r="S1893" s="258"/>
      <c r="T1893" s="259"/>
      <c r="U1893" s="14"/>
      <c r="V1893" s="14"/>
      <c r="W1893" s="14"/>
      <c r="X1893" s="14"/>
      <c r="Y1893" s="14"/>
      <c r="Z1893" s="14"/>
      <c r="AA1893" s="14"/>
      <c r="AB1893" s="14"/>
      <c r="AC1893" s="14"/>
      <c r="AD1893" s="14"/>
      <c r="AE1893" s="14"/>
      <c r="AT1893" s="260" t="s">
        <v>160</v>
      </c>
      <c r="AU1893" s="260" t="s">
        <v>83</v>
      </c>
      <c r="AV1893" s="14" t="s">
        <v>157</v>
      </c>
      <c r="AW1893" s="14" t="s">
        <v>30</v>
      </c>
      <c r="AX1893" s="14" t="s">
        <v>81</v>
      </c>
      <c r="AY1893" s="260" t="s">
        <v>151</v>
      </c>
    </row>
    <row r="1894" s="2" customFormat="1" ht="21.75" customHeight="1">
      <c r="A1894" s="38"/>
      <c r="B1894" s="39"/>
      <c r="C1894" s="272" t="s">
        <v>2462</v>
      </c>
      <c r="D1894" s="272" t="s">
        <v>387</v>
      </c>
      <c r="E1894" s="273" t="s">
        <v>2463</v>
      </c>
      <c r="F1894" s="274" t="s">
        <v>2464</v>
      </c>
      <c r="G1894" s="275" t="s">
        <v>156</v>
      </c>
      <c r="H1894" s="276">
        <v>0.252</v>
      </c>
      <c r="I1894" s="277"/>
      <c r="J1894" s="278">
        <f>ROUND(I1894*H1894,2)</f>
        <v>0</v>
      </c>
      <c r="K1894" s="279"/>
      <c r="L1894" s="280"/>
      <c r="M1894" s="281" t="s">
        <v>1</v>
      </c>
      <c r="N1894" s="282" t="s">
        <v>40</v>
      </c>
      <c r="O1894" s="92"/>
      <c r="P1894" s="230">
        <f>O1894*H1894</f>
        <v>0</v>
      </c>
      <c r="Q1894" s="230">
        <v>0</v>
      </c>
      <c r="R1894" s="230">
        <f>Q1894*H1894</f>
        <v>0</v>
      </c>
      <c r="S1894" s="230">
        <v>0</v>
      </c>
      <c r="T1894" s="231">
        <f>S1894*H1894</f>
        <v>0</v>
      </c>
      <c r="U1894" s="38"/>
      <c r="V1894" s="38"/>
      <c r="W1894" s="38"/>
      <c r="X1894" s="38"/>
      <c r="Y1894" s="38"/>
      <c r="Z1894" s="38"/>
      <c r="AA1894" s="38"/>
      <c r="AB1894" s="38"/>
      <c r="AC1894" s="38"/>
      <c r="AD1894" s="38"/>
      <c r="AE1894" s="38"/>
      <c r="AR1894" s="232" t="s">
        <v>340</v>
      </c>
      <c r="AT1894" s="232" t="s">
        <v>387</v>
      </c>
      <c r="AU1894" s="232" t="s">
        <v>83</v>
      </c>
      <c r="AY1894" s="17" t="s">
        <v>151</v>
      </c>
      <c r="BE1894" s="233">
        <f>IF(N1894="základní",J1894,0)</f>
        <v>0</v>
      </c>
      <c r="BF1894" s="233">
        <f>IF(N1894="snížená",J1894,0)</f>
        <v>0</v>
      </c>
      <c r="BG1894" s="233">
        <f>IF(N1894="zákl. přenesená",J1894,0)</f>
        <v>0</v>
      </c>
      <c r="BH1894" s="233">
        <f>IF(N1894="sníž. přenesená",J1894,0)</f>
        <v>0</v>
      </c>
      <c r="BI1894" s="233">
        <f>IF(N1894="nulová",J1894,0)</f>
        <v>0</v>
      </c>
      <c r="BJ1894" s="17" t="s">
        <v>157</v>
      </c>
      <c r="BK1894" s="233">
        <f>ROUND(I1894*H1894,2)</f>
        <v>0</v>
      </c>
      <c r="BL1894" s="17" t="s">
        <v>250</v>
      </c>
      <c r="BM1894" s="232" t="s">
        <v>2465</v>
      </c>
    </row>
    <row r="1895" s="2" customFormat="1">
      <c r="A1895" s="38"/>
      <c r="B1895" s="39"/>
      <c r="C1895" s="40"/>
      <c r="D1895" s="234" t="s">
        <v>159</v>
      </c>
      <c r="E1895" s="40"/>
      <c r="F1895" s="235" t="s">
        <v>2464</v>
      </c>
      <c r="G1895" s="40"/>
      <c r="H1895" s="40"/>
      <c r="I1895" s="236"/>
      <c r="J1895" s="40"/>
      <c r="K1895" s="40"/>
      <c r="L1895" s="44"/>
      <c r="M1895" s="237"/>
      <c r="N1895" s="238"/>
      <c r="O1895" s="92"/>
      <c r="P1895" s="92"/>
      <c r="Q1895" s="92"/>
      <c r="R1895" s="92"/>
      <c r="S1895" s="92"/>
      <c r="T1895" s="93"/>
      <c r="U1895" s="38"/>
      <c r="V1895" s="38"/>
      <c r="W1895" s="38"/>
      <c r="X1895" s="38"/>
      <c r="Y1895" s="38"/>
      <c r="Z1895" s="38"/>
      <c r="AA1895" s="38"/>
      <c r="AB1895" s="38"/>
      <c r="AC1895" s="38"/>
      <c r="AD1895" s="38"/>
      <c r="AE1895" s="38"/>
      <c r="AT1895" s="17" t="s">
        <v>159</v>
      </c>
      <c r="AU1895" s="17" t="s">
        <v>83</v>
      </c>
    </row>
    <row r="1896" s="2" customFormat="1" ht="16.5" customHeight="1">
      <c r="A1896" s="38"/>
      <c r="B1896" s="39"/>
      <c r="C1896" s="220" t="s">
        <v>2466</v>
      </c>
      <c r="D1896" s="220" t="s">
        <v>153</v>
      </c>
      <c r="E1896" s="221" t="s">
        <v>2467</v>
      </c>
      <c r="F1896" s="222" t="s">
        <v>2468</v>
      </c>
      <c r="G1896" s="223" t="s">
        <v>156</v>
      </c>
      <c r="H1896" s="224">
        <v>2.2120000000000002</v>
      </c>
      <c r="I1896" s="225"/>
      <c r="J1896" s="226">
        <f>ROUND(I1896*H1896,2)</f>
        <v>0</v>
      </c>
      <c r="K1896" s="227"/>
      <c r="L1896" s="44"/>
      <c r="M1896" s="228" t="s">
        <v>1</v>
      </c>
      <c r="N1896" s="229" t="s">
        <v>40</v>
      </c>
      <c r="O1896" s="92"/>
      <c r="P1896" s="230">
        <f>O1896*H1896</f>
        <v>0</v>
      </c>
      <c r="Q1896" s="230">
        <v>0</v>
      </c>
      <c r="R1896" s="230">
        <f>Q1896*H1896</f>
        <v>0</v>
      </c>
      <c r="S1896" s="230">
        <v>0.02</v>
      </c>
      <c r="T1896" s="231">
        <f>S1896*H1896</f>
        <v>0.044240000000000002</v>
      </c>
      <c r="U1896" s="38"/>
      <c r="V1896" s="38"/>
      <c r="W1896" s="38"/>
      <c r="X1896" s="38"/>
      <c r="Y1896" s="38"/>
      <c r="Z1896" s="38"/>
      <c r="AA1896" s="38"/>
      <c r="AB1896" s="38"/>
      <c r="AC1896" s="38"/>
      <c r="AD1896" s="38"/>
      <c r="AE1896" s="38"/>
      <c r="AR1896" s="232" t="s">
        <v>250</v>
      </c>
      <c r="AT1896" s="232" t="s">
        <v>153</v>
      </c>
      <c r="AU1896" s="232" t="s">
        <v>83</v>
      </c>
      <c r="AY1896" s="17" t="s">
        <v>151</v>
      </c>
      <c r="BE1896" s="233">
        <f>IF(N1896="základní",J1896,0)</f>
        <v>0</v>
      </c>
      <c r="BF1896" s="233">
        <f>IF(N1896="snížená",J1896,0)</f>
        <v>0</v>
      </c>
      <c r="BG1896" s="233">
        <f>IF(N1896="zákl. přenesená",J1896,0)</f>
        <v>0</v>
      </c>
      <c r="BH1896" s="233">
        <f>IF(N1896="sníž. přenesená",J1896,0)</f>
        <v>0</v>
      </c>
      <c r="BI1896" s="233">
        <f>IF(N1896="nulová",J1896,0)</f>
        <v>0</v>
      </c>
      <c r="BJ1896" s="17" t="s">
        <v>157</v>
      </c>
      <c r="BK1896" s="233">
        <f>ROUND(I1896*H1896,2)</f>
        <v>0</v>
      </c>
      <c r="BL1896" s="17" t="s">
        <v>250</v>
      </c>
      <c r="BM1896" s="232" t="s">
        <v>2469</v>
      </c>
    </row>
    <row r="1897" s="2" customFormat="1">
      <c r="A1897" s="38"/>
      <c r="B1897" s="39"/>
      <c r="C1897" s="40"/>
      <c r="D1897" s="234" t="s">
        <v>159</v>
      </c>
      <c r="E1897" s="40"/>
      <c r="F1897" s="235" t="s">
        <v>2468</v>
      </c>
      <c r="G1897" s="40"/>
      <c r="H1897" s="40"/>
      <c r="I1897" s="236"/>
      <c r="J1897" s="40"/>
      <c r="K1897" s="40"/>
      <c r="L1897" s="44"/>
      <c r="M1897" s="237"/>
      <c r="N1897" s="238"/>
      <c r="O1897" s="92"/>
      <c r="P1897" s="92"/>
      <c r="Q1897" s="92"/>
      <c r="R1897" s="92"/>
      <c r="S1897" s="92"/>
      <c r="T1897" s="93"/>
      <c r="U1897" s="38"/>
      <c r="V1897" s="38"/>
      <c r="W1897" s="38"/>
      <c r="X1897" s="38"/>
      <c r="Y1897" s="38"/>
      <c r="Z1897" s="38"/>
      <c r="AA1897" s="38"/>
      <c r="AB1897" s="38"/>
      <c r="AC1897" s="38"/>
      <c r="AD1897" s="38"/>
      <c r="AE1897" s="38"/>
      <c r="AT1897" s="17" t="s">
        <v>159</v>
      </c>
      <c r="AU1897" s="17" t="s">
        <v>83</v>
      </c>
    </row>
    <row r="1898" s="13" customFormat="1">
      <c r="A1898" s="13"/>
      <c r="B1898" s="239"/>
      <c r="C1898" s="240"/>
      <c r="D1898" s="234" t="s">
        <v>160</v>
      </c>
      <c r="E1898" s="241" t="s">
        <v>1</v>
      </c>
      <c r="F1898" s="242" t="s">
        <v>339</v>
      </c>
      <c r="G1898" s="240"/>
      <c r="H1898" s="243">
        <v>2.2120000000000002</v>
      </c>
      <c r="I1898" s="244"/>
      <c r="J1898" s="240"/>
      <c r="K1898" s="240"/>
      <c r="L1898" s="245"/>
      <c r="M1898" s="246"/>
      <c r="N1898" s="247"/>
      <c r="O1898" s="247"/>
      <c r="P1898" s="247"/>
      <c r="Q1898" s="247"/>
      <c r="R1898" s="247"/>
      <c r="S1898" s="247"/>
      <c r="T1898" s="248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T1898" s="249" t="s">
        <v>160</v>
      </c>
      <c r="AU1898" s="249" t="s">
        <v>83</v>
      </c>
      <c r="AV1898" s="13" t="s">
        <v>83</v>
      </c>
      <c r="AW1898" s="13" t="s">
        <v>30</v>
      </c>
      <c r="AX1898" s="13" t="s">
        <v>73</v>
      </c>
      <c r="AY1898" s="249" t="s">
        <v>151</v>
      </c>
    </row>
    <row r="1899" s="14" customFormat="1">
      <c r="A1899" s="14"/>
      <c r="B1899" s="250"/>
      <c r="C1899" s="251"/>
      <c r="D1899" s="234" t="s">
        <v>160</v>
      </c>
      <c r="E1899" s="252" t="s">
        <v>1</v>
      </c>
      <c r="F1899" s="253" t="s">
        <v>162</v>
      </c>
      <c r="G1899" s="251"/>
      <c r="H1899" s="254">
        <v>2.2120000000000002</v>
      </c>
      <c r="I1899" s="255"/>
      <c r="J1899" s="251"/>
      <c r="K1899" s="251"/>
      <c r="L1899" s="256"/>
      <c r="M1899" s="257"/>
      <c r="N1899" s="258"/>
      <c r="O1899" s="258"/>
      <c r="P1899" s="258"/>
      <c r="Q1899" s="258"/>
      <c r="R1899" s="258"/>
      <c r="S1899" s="258"/>
      <c r="T1899" s="259"/>
      <c r="U1899" s="14"/>
      <c r="V1899" s="14"/>
      <c r="W1899" s="14"/>
      <c r="X1899" s="14"/>
      <c r="Y1899" s="14"/>
      <c r="Z1899" s="14"/>
      <c r="AA1899" s="14"/>
      <c r="AB1899" s="14"/>
      <c r="AC1899" s="14"/>
      <c r="AD1899" s="14"/>
      <c r="AE1899" s="14"/>
      <c r="AT1899" s="260" t="s">
        <v>160</v>
      </c>
      <c r="AU1899" s="260" t="s">
        <v>83</v>
      </c>
      <c r="AV1899" s="14" t="s">
        <v>157</v>
      </c>
      <c r="AW1899" s="14" t="s">
        <v>30</v>
      </c>
      <c r="AX1899" s="14" t="s">
        <v>81</v>
      </c>
      <c r="AY1899" s="260" t="s">
        <v>151</v>
      </c>
    </row>
    <row r="1900" s="2" customFormat="1" ht="16.5" customHeight="1">
      <c r="A1900" s="38"/>
      <c r="B1900" s="39"/>
      <c r="C1900" s="220" t="s">
        <v>2470</v>
      </c>
      <c r="D1900" s="220" t="s">
        <v>153</v>
      </c>
      <c r="E1900" s="221" t="s">
        <v>2471</v>
      </c>
      <c r="F1900" s="222" t="s">
        <v>2472</v>
      </c>
      <c r="G1900" s="223" t="s">
        <v>184</v>
      </c>
      <c r="H1900" s="224">
        <v>1.5</v>
      </c>
      <c r="I1900" s="225"/>
      <c r="J1900" s="226">
        <f>ROUND(I1900*H1900,2)</f>
        <v>0</v>
      </c>
      <c r="K1900" s="227"/>
      <c r="L1900" s="44"/>
      <c r="M1900" s="228" t="s">
        <v>1</v>
      </c>
      <c r="N1900" s="229" t="s">
        <v>40</v>
      </c>
      <c r="O1900" s="92"/>
      <c r="P1900" s="230">
        <f>O1900*H1900</f>
        <v>0</v>
      </c>
      <c r="Q1900" s="230">
        <v>0</v>
      </c>
      <c r="R1900" s="230">
        <f>Q1900*H1900</f>
        <v>0</v>
      </c>
      <c r="S1900" s="230">
        <v>0.029999999999999999</v>
      </c>
      <c r="T1900" s="231">
        <f>S1900*H1900</f>
        <v>0.044999999999999998</v>
      </c>
      <c r="U1900" s="38"/>
      <c r="V1900" s="38"/>
      <c r="W1900" s="38"/>
      <c r="X1900" s="38"/>
      <c r="Y1900" s="38"/>
      <c r="Z1900" s="38"/>
      <c r="AA1900" s="38"/>
      <c r="AB1900" s="38"/>
      <c r="AC1900" s="38"/>
      <c r="AD1900" s="38"/>
      <c r="AE1900" s="38"/>
      <c r="AR1900" s="232" t="s">
        <v>250</v>
      </c>
      <c r="AT1900" s="232" t="s">
        <v>153</v>
      </c>
      <c r="AU1900" s="232" t="s">
        <v>83</v>
      </c>
      <c r="AY1900" s="17" t="s">
        <v>151</v>
      </c>
      <c r="BE1900" s="233">
        <f>IF(N1900="základní",J1900,0)</f>
        <v>0</v>
      </c>
      <c r="BF1900" s="233">
        <f>IF(N1900="snížená",J1900,0)</f>
        <v>0</v>
      </c>
      <c r="BG1900" s="233">
        <f>IF(N1900="zákl. přenesená",J1900,0)</f>
        <v>0</v>
      </c>
      <c r="BH1900" s="233">
        <f>IF(N1900="sníž. přenesená",J1900,0)</f>
        <v>0</v>
      </c>
      <c r="BI1900" s="233">
        <f>IF(N1900="nulová",J1900,0)</f>
        <v>0</v>
      </c>
      <c r="BJ1900" s="17" t="s">
        <v>157</v>
      </c>
      <c r="BK1900" s="233">
        <f>ROUND(I1900*H1900,2)</f>
        <v>0</v>
      </c>
      <c r="BL1900" s="17" t="s">
        <v>250</v>
      </c>
      <c r="BM1900" s="232" t="s">
        <v>2473</v>
      </c>
    </row>
    <row r="1901" s="2" customFormat="1">
      <c r="A1901" s="38"/>
      <c r="B1901" s="39"/>
      <c r="C1901" s="40"/>
      <c r="D1901" s="234" t="s">
        <v>159</v>
      </c>
      <c r="E1901" s="40"/>
      <c r="F1901" s="235" t="s">
        <v>2472</v>
      </c>
      <c r="G1901" s="40"/>
      <c r="H1901" s="40"/>
      <c r="I1901" s="236"/>
      <c r="J1901" s="40"/>
      <c r="K1901" s="40"/>
      <c r="L1901" s="44"/>
      <c r="M1901" s="237"/>
      <c r="N1901" s="238"/>
      <c r="O1901" s="92"/>
      <c r="P1901" s="92"/>
      <c r="Q1901" s="92"/>
      <c r="R1901" s="92"/>
      <c r="S1901" s="92"/>
      <c r="T1901" s="93"/>
      <c r="U1901" s="38"/>
      <c r="V1901" s="38"/>
      <c r="W1901" s="38"/>
      <c r="X1901" s="38"/>
      <c r="Y1901" s="38"/>
      <c r="Z1901" s="38"/>
      <c r="AA1901" s="38"/>
      <c r="AB1901" s="38"/>
      <c r="AC1901" s="38"/>
      <c r="AD1901" s="38"/>
      <c r="AE1901" s="38"/>
      <c r="AT1901" s="17" t="s">
        <v>159</v>
      </c>
      <c r="AU1901" s="17" t="s">
        <v>83</v>
      </c>
    </row>
    <row r="1902" s="2" customFormat="1" ht="24.15" customHeight="1">
      <c r="A1902" s="38"/>
      <c r="B1902" s="39"/>
      <c r="C1902" s="220" t="s">
        <v>2474</v>
      </c>
      <c r="D1902" s="220" t="s">
        <v>153</v>
      </c>
      <c r="E1902" s="221" t="s">
        <v>2475</v>
      </c>
      <c r="F1902" s="222" t="s">
        <v>2476</v>
      </c>
      <c r="G1902" s="223" t="s">
        <v>1637</v>
      </c>
      <c r="H1902" s="224">
        <v>60</v>
      </c>
      <c r="I1902" s="225"/>
      <c r="J1902" s="226">
        <f>ROUND(I1902*H1902,2)</f>
        <v>0</v>
      </c>
      <c r="K1902" s="227"/>
      <c r="L1902" s="44"/>
      <c r="M1902" s="228" t="s">
        <v>1</v>
      </c>
      <c r="N1902" s="229" t="s">
        <v>40</v>
      </c>
      <c r="O1902" s="92"/>
      <c r="P1902" s="230">
        <f>O1902*H1902</f>
        <v>0</v>
      </c>
      <c r="Q1902" s="230">
        <v>5.0000000000000002E-05</v>
      </c>
      <c r="R1902" s="230">
        <f>Q1902*H1902</f>
        <v>0.0030000000000000001</v>
      </c>
      <c r="S1902" s="230">
        <v>0</v>
      </c>
      <c r="T1902" s="231">
        <f>S1902*H1902</f>
        <v>0</v>
      </c>
      <c r="U1902" s="38"/>
      <c r="V1902" s="38"/>
      <c r="W1902" s="38"/>
      <c r="X1902" s="38"/>
      <c r="Y1902" s="38"/>
      <c r="Z1902" s="38"/>
      <c r="AA1902" s="38"/>
      <c r="AB1902" s="38"/>
      <c r="AC1902" s="38"/>
      <c r="AD1902" s="38"/>
      <c r="AE1902" s="38"/>
      <c r="AR1902" s="232" t="s">
        <v>250</v>
      </c>
      <c r="AT1902" s="232" t="s">
        <v>153</v>
      </c>
      <c r="AU1902" s="232" t="s">
        <v>83</v>
      </c>
      <c r="AY1902" s="17" t="s">
        <v>151</v>
      </c>
      <c r="BE1902" s="233">
        <f>IF(N1902="základní",J1902,0)</f>
        <v>0</v>
      </c>
      <c r="BF1902" s="233">
        <f>IF(N1902="snížená",J1902,0)</f>
        <v>0</v>
      </c>
      <c r="BG1902" s="233">
        <f>IF(N1902="zákl. přenesená",J1902,0)</f>
        <v>0</v>
      </c>
      <c r="BH1902" s="233">
        <f>IF(N1902="sníž. přenesená",J1902,0)</f>
        <v>0</v>
      </c>
      <c r="BI1902" s="233">
        <f>IF(N1902="nulová",J1902,0)</f>
        <v>0</v>
      </c>
      <c r="BJ1902" s="17" t="s">
        <v>157</v>
      </c>
      <c r="BK1902" s="233">
        <f>ROUND(I1902*H1902,2)</f>
        <v>0</v>
      </c>
      <c r="BL1902" s="17" t="s">
        <v>250</v>
      </c>
      <c r="BM1902" s="232" t="s">
        <v>2477</v>
      </c>
    </row>
    <row r="1903" s="2" customFormat="1">
      <c r="A1903" s="38"/>
      <c r="B1903" s="39"/>
      <c r="C1903" s="40"/>
      <c r="D1903" s="234" t="s">
        <v>159</v>
      </c>
      <c r="E1903" s="40"/>
      <c r="F1903" s="235" t="s">
        <v>2478</v>
      </c>
      <c r="G1903" s="40"/>
      <c r="H1903" s="40"/>
      <c r="I1903" s="236"/>
      <c r="J1903" s="40"/>
      <c r="K1903" s="40"/>
      <c r="L1903" s="44"/>
      <c r="M1903" s="237"/>
      <c r="N1903" s="238"/>
      <c r="O1903" s="92"/>
      <c r="P1903" s="92"/>
      <c r="Q1903" s="92"/>
      <c r="R1903" s="92"/>
      <c r="S1903" s="92"/>
      <c r="T1903" s="93"/>
      <c r="U1903" s="38"/>
      <c r="V1903" s="38"/>
      <c r="W1903" s="38"/>
      <c r="X1903" s="38"/>
      <c r="Y1903" s="38"/>
      <c r="Z1903" s="38"/>
      <c r="AA1903" s="38"/>
      <c r="AB1903" s="38"/>
      <c r="AC1903" s="38"/>
      <c r="AD1903" s="38"/>
      <c r="AE1903" s="38"/>
      <c r="AT1903" s="17" t="s">
        <v>159</v>
      </c>
      <c r="AU1903" s="17" t="s">
        <v>83</v>
      </c>
    </row>
    <row r="1904" s="2" customFormat="1" ht="16.5" customHeight="1">
      <c r="A1904" s="38"/>
      <c r="B1904" s="39"/>
      <c r="C1904" s="272" t="s">
        <v>2479</v>
      </c>
      <c r="D1904" s="272" t="s">
        <v>387</v>
      </c>
      <c r="E1904" s="273" t="s">
        <v>2480</v>
      </c>
      <c r="F1904" s="274" t="s">
        <v>2481</v>
      </c>
      <c r="G1904" s="275" t="s">
        <v>348</v>
      </c>
      <c r="H1904" s="276">
        <v>1</v>
      </c>
      <c r="I1904" s="277"/>
      <c r="J1904" s="278">
        <f>ROUND(I1904*H1904,2)</f>
        <v>0</v>
      </c>
      <c r="K1904" s="279"/>
      <c r="L1904" s="280"/>
      <c r="M1904" s="281" t="s">
        <v>1</v>
      </c>
      <c r="N1904" s="282" t="s">
        <v>40</v>
      </c>
      <c r="O1904" s="92"/>
      <c r="P1904" s="230">
        <f>O1904*H1904</f>
        <v>0</v>
      </c>
      <c r="Q1904" s="230">
        <v>0</v>
      </c>
      <c r="R1904" s="230">
        <f>Q1904*H1904</f>
        <v>0</v>
      </c>
      <c r="S1904" s="230">
        <v>0</v>
      </c>
      <c r="T1904" s="231">
        <f>S1904*H1904</f>
        <v>0</v>
      </c>
      <c r="U1904" s="38"/>
      <c r="V1904" s="38"/>
      <c r="W1904" s="38"/>
      <c r="X1904" s="38"/>
      <c r="Y1904" s="38"/>
      <c r="Z1904" s="38"/>
      <c r="AA1904" s="38"/>
      <c r="AB1904" s="38"/>
      <c r="AC1904" s="38"/>
      <c r="AD1904" s="38"/>
      <c r="AE1904" s="38"/>
      <c r="AR1904" s="232" t="s">
        <v>340</v>
      </c>
      <c r="AT1904" s="232" t="s">
        <v>387</v>
      </c>
      <c r="AU1904" s="232" t="s">
        <v>83</v>
      </c>
      <c r="AY1904" s="17" t="s">
        <v>151</v>
      </c>
      <c r="BE1904" s="233">
        <f>IF(N1904="základní",J1904,0)</f>
        <v>0</v>
      </c>
      <c r="BF1904" s="233">
        <f>IF(N1904="snížená",J1904,0)</f>
        <v>0</v>
      </c>
      <c r="BG1904" s="233">
        <f>IF(N1904="zákl. přenesená",J1904,0)</f>
        <v>0</v>
      </c>
      <c r="BH1904" s="233">
        <f>IF(N1904="sníž. přenesená",J1904,0)</f>
        <v>0</v>
      </c>
      <c r="BI1904" s="233">
        <f>IF(N1904="nulová",J1904,0)</f>
        <v>0</v>
      </c>
      <c r="BJ1904" s="17" t="s">
        <v>157</v>
      </c>
      <c r="BK1904" s="233">
        <f>ROUND(I1904*H1904,2)</f>
        <v>0</v>
      </c>
      <c r="BL1904" s="17" t="s">
        <v>250</v>
      </c>
      <c r="BM1904" s="232" t="s">
        <v>2482</v>
      </c>
    </row>
    <row r="1905" s="2" customFormat="1">
      <c r="A1905" s="38"/>
      <c r="B1905" s="39"/>
      <c r="C1905" s="40"/>
      <c r="D1905" s="234" t="s">
        <v>159</v>
      </c>
      <c r="E1905" s="40"/>
      <c r="F1905" s="235" t="s">
        <v>2481</v>
      </c>
      <c r="G1905" s="40"/>
      <c r="H1905" s="40"/>
      <c r="I1905" s="236"/>
      <c r="J1905" s="40"/>
      <c r="K1905" s="40"/>
      <c r="L1905" s="44"/>
      <c r="M1905" s="237"/>
      <c r="N1905" s="238"/>
      <c r="O1905" s="92"/>
      <c r="P1905" s="92"/>
      <c r="Q1905" s="92"/>
      <c r="R1905" s="92"/>
      <c r="S1905" s="92"/>
      <c r="T1905" s="93"/>
      <c r="U1905" s="38"/>
      <c r="V1905" s="38"/>
      <c r="W1905" s="38"/>
      <c r="X1905" s="38"/>
      <c r="Y1905" s="38"/>
      <c r="Z1905" s="38"/>
      <c r="AA1905" s="38"/>
      <c r="AB1905" s="38"/>
      <c r="AC1905" s="38"/>
      <c r="AD1905" s="38"/>
      <c r="AE1905" s="38"/>
      <c r="AT1905" s="17" t="s">
        <v>159</v>
      </c>
      <c r="AU1905" s="17" t="s">
        <v>83</v>
      </c>
    </row>
    <row r="1906" s="2" customFormat="1" ht="37.8" customHeight="1">
      <c r="A1906" s="38"/>
      <c r="B1906" s="39"/>
      <c r="C1906" s="272" t="s">
        <v>2483</v>
      </c>
      <c r="D1906" s="272" t="s">
        <v>387</v>
      </c>
      <c r="E1906" s="273" t="s">
        <v>2484</v>
      </c>
      <c r="F1906" s="274" t="s">
        <v>2485</v>
      </c>
      <c r="G1906" s="275" t="s">
        <v>348</v>
      </c>
      <c r="H1906" s="276">
        <v>1</v>
      </c>
      <c r="I1906" s="277"/>
      <c r="J1906" s="278">
        <f>ROUND(I1906*H1906,2)</f>
        <v>0</v>
      </c>
      <c r="K1906" s="279"/>
      <c r="L1906" s="280"/>
      <c r="M1906" s="281" t="s">
        <v>1</v>
      </c>
      <c r="N1906" s="282" t="s">
        <v>40</v>
      </c>
      <c r="O1906" s="92"/>
      <c r="P1906" s="230">
        <f>O1906*H1906</f>
        <v>0</v>
      </c>
      <c r="Q1906" s="230">
        <v>0</v>
      </c>
      <c r="R1906" s="230">
        <f>Q1906*H1906</f>
        <v>0</v>
      </c>
      <c r="S1906" s="230">
        <v>0</v>
      </c>
      <c r="T1906" s="231">
        <f>S1906*H1906</f>
        <v>0</v>
      </c>
      <c r="U1906" s="38"/>
      <c r="V1906" s="38"/>
      <c r="W1906" s="38"/>
      <c r="X1906" s="38"/>
      <c r="Y1906" s="38"/>
      <c r="Z1906" s="38"/>
      <c r="AA1906" s="38"/>
      <c r="AB1906" s="38"/>
      <c r="AC1906" s="38"/>
      <c r="AD1906" s="38"/>
      <c r="AE1906" s="38"/>
      <c r="AR1906" s="232" t="s">
        <v>340</v>
      </c>
      <c r="AT1906" s="232" t="s">
        <v>387</v>
      </c>
      <c r="AU1906" s="232" t="s">
        <v>83</v>
      </c>
      <c r="AY1906" s="17" t="s">
        <v>151</v>
      </c>
      <c r="BE1906" s="233">
        <f>IF(N1906="základní",J1906,0)</f>
        <v>0</v>
      </c>
      <c r="BF1906" s="233">
        <f>IF(N1906="snížená",J1906,0)</f>
        <v>0</v>
      </c>
      <c r="BG1906" s="233">
        <f>IF(N1906="zákl. přenesená",J1906,0)</f>
        <v>0</v>
      </c>
      <c r="BH1906" s="233">
        <f>IF(N1906="sníž. přenesená",J1906,0)</f>
        <v>0</v>
      </c>
      <c r="BI1906" s="233">
        <f>IF(N1906="nulová",J1906,0)</f>
        <v>0</v>
      </c>
      <c r="BJ1906" s="17" t="s">
        <v>157</v>
      </c>
      <c r="BK1906" s="233">
        <f>ROUND(I1906*H1906,2)</f>
        <v>0</v>
      </c>
      <c r="BL1906" s="17" t="s">
        <v>250</v>
      </c>
      <c r="BM1906" s="232" t="s">
        <v>2486</v>
      </c>
    </row>
    <row r="1907" s="2" customFormat="1">
      <c r="A1907" s="38"/>
      <c r="B1907" s="39"/>
      <c r="C1907" s="40"/>
      <c r="D1907" s="234" t="s">
        <v>159</v>
      </c>
      <c r="E1907" s="40"/>
      <c r="F1907" s="235" t="s">
        <v>2485</v>
      </c>
      <c r="G1907" s="40"/>
      <c r="H1907" s="40"/>
      <c r="I1907" s="236"/>
      <c r="J1907" s="40"/>
      <c r="K1907" s="40"/>
      <c r="L1907" s="44"/>
      <c r="M1907" s="237"/>
      <c r="N1907" s="238"/>
      <c r="O1907" s="92"/>
      <c r="P1907" s="92"/>
      <c r="Q1907" s="92"/>
      <c r="R1907" s="92"/>
      <c r="S1907" s="92"/>
      <c r="T1907" s="93"/>
      <c r="U1907" s="38"/>
      <c r="V1907" s="38"/>
      <c r="W1907" s="38"/>
      <c r="X1907" s="38"/>
      <c r="Y1907" s="38"/>
      <c r="Z1907" s="38"/>
      <c r="AA1907" s="38"/>
      <c r="AB1907" s="38"/>
      <c r="AC1907" s="38"/>
      <c r="AD1907" s="38"/>
      <c r="AE1907" s="38"/>
      <c r="AT1907" s="17" t="s">
        <v>159</v>
      </c>
      <c r="AU1907" s="17" t="s">
        <v>83</v>
      </c>
    </row>
    <row r="1908" s="2" customFormat="1" ht="33" customHeight="1">
      <c r="A1908" s="38"/>
      <c r="B1908" s="39"/>
      <c r="C1908" s="272" t="s">
        <v>2487</v>
      </c>
      <c r="D1908" s="272" t="s">
        <v>387</v>
      </c>
      <c r="E1908" s="273" t="s">
        <v>2488</v>
      </c>
      <c r="F1908" s="274" t="s">
        <v>2489</v>
      </c>
      <c r="G1908" s="275" t="s">
        <v>348</v>
      </c>
      <c r="H1908" s="276">
        <v>1</v>
      </c>
      <c r="I1908" s="277"/>
      <c r="J1908" s="278">
        <f>ROUND(I1908*H1908,2)</f>
        <v>0</v>
      </c>
      <c r="K1908" s="279"/>
      <c r="L1908" s="280"/>
      <c r="M1908" s="281" t="s">
        <v>1</v>
      </c>
      <c r="N1908" s="282" t="s">
        <v>40</v>
      </c>
      <c r="O1908" s="92"/>
      <c r="P1908" s="230">
        <f>O1908*H1908</f>
        <v>0</v>
      </c>
      <c r="Q1908" s="230">
        <v>0</v>
      </c>
      <c r="R1908" s="230">
        <f>Q1908*H1908</f>
        <v>0</v>
      </c>
      <c r="S1908" s="230">
        <v>0</v>
      </c>
      <c r="T1908" s="231">
        <f>S1908*H1908</f>
        <v>0</v>
      </c>
      <c r="U1908" s="38"/>
      <c r="V1908" s="38"/>
      <c r="W1908" s="38"/>
      <c r="X1908" s="38"/>
      <c r="Y1908" s="38"/>
      <c r="Z1908" s="38"/>
      <c r="AA1908" s="38"/>
      <c r="AB1908" s="38"/>
      <c r="AC1908" s="38"/>
      <c r="AD1908" s="38"/>
      <c r="AE1908" s="38"/>
      <c r="AR1908" s="232" t="s">
        <v>340</v>
      </c>
      <c r="AT1908" s="232" t="s">
        <v>387</v>
      </c>
      <c r="AU1908" s="232" t="s">
        <v>83</v>
      </c>
      <c r="AY1908" s="17" t="s">
        <v>151</v>
      </c>
      <c r="BE1908" s="233">
        <f>IF(N1908="základní",J1908,0)</f>
        <v>0</v>
      </c>
      <c r="BF1908" s="233">
        <f>IF(N1908="snížená",J1908,0)</f>
        <v>0</v>
      </c>
      <c r="BG1908" s="233">
        <f>IF(N1908="zákl. přenesená",J1908,0)</f>
        <v>0</v>
      </c>
      <c r="BH1908" s="233">
        <f>IF(N1908="sníž. přenesená",J1908,0)</f>
        <v>0</v>
      </c>
      <c r="BI1908" s="233">
        <f>IF(N1908="nulová",J1908,0)</f>
        <v>0</v>
      </c>
      <c r="BJ1908" s="17" t="s">
        <v>157</v>
      </c>
      <c r="BK1908" s="233">
        <f>ROUND(I1908*H1908,2)</f>
        <v>0</v>
      </c>
      <c r="BL1908" s="17" t="s">
        <v>250</v>
      </c>
      <c r="BM1908" s="232" t="s">
        <v>2490</v>
      </c>
    </row>
    <row r="1909" s="2" customFormat="1">
      <c r="A1909" s="38"/>
      <c r="B1909" s="39"/>
      <c r="C1909" s="40"/>
      <c r="D1909" s="234" t="s">
        <v>159</v>
      </c>
      <c r="E1909" s="40"/>
      <c r="F1909" s="235" t="s">
        <v>2489</v>
      </c>
      <c r="G1909" s="40"/>
      <c r="H1909" s="40"/>
      <c r="I1909" s="236"/>
      <c r="J1909" s="40"/>
      <c r="K1909" s="40"/>
      <c r="L1909" s="44"/>
      <c r="M1909" s="237"/>
      <c r="N1909" s="238"/>
      <c r="O1909" s="92"/>
      <c r="P1909" s="92"/>
      <c r="Q1909" s="92"/>
      <c r="R1909" s="92"/>
      <c r="S1909" s="92"/>
      <c r="T1909" s="93"/>
      <c r="U1909" s="38"/>
      <c r="V1909" s="38"/>
      <c r="W1909" s="38"/>
      <c r="X1909" s="38"/>
      <c r="Y1909" s="38"/>
      <c r="Z1909" s="38"/>
      <c r="AA1909" s="38"/>
      <c r="AB1909" s="38"/>
      <c r="AC1909" s="38"/>
      <c r="AD1909" s="38"/>
      <c r="AE1909" s="38"/>
      <c r="AT1909" s="17" t="s">
        <v>159</v>
      </c>
      <c r="AU1909" s="17" t="s">
        <v>83</v>
      </c>
    </row>
    <row r="1910" s="2" customFormat="1" ht="16.5" customHeight="1">
      <c r="A1910" s="38"/>
      <c r="B1910" s="39"/>
      <c r="C1910" s="272" t="s">
        <v>2491</v>
      </c>
      <c r="D1910" s="272" t="s">
        <v>387</v>
      </c>
      <c r="E1910" s="273" t="s">
        <v>2492</v>
      </c>
      <c r="F1910" s="274" t="s">
        <v>2493</v>
      </c>
      <c r="G1910" s="275" t="s">
        <v>348</v>
      </c>
      <c r="H1910" s="276">
        <v>1</v>
      </c>
      <c r="I1910" s="277"/>
      <c r="J1910" s="278">
        <f>ROUND(I1910*H1910,2)</f>
        <v>0</v>
      </c>
      <c r="K1910" s="279"/>
      <c r="L1910" s="280"/>
      <c r="M1910" s="281" t="s">
        <v>1</v>
      </c>
      <c r="N1910" s="282" t="s">
        <v>40</v>
      </c>
      <c r="O1910" s="92"/>
      <c r="P1910" s="230">
        <f>O1910*H1910</f>
        <v>0</v>
      </c>
      <c r="Q1910" s="230">
        <v>0</v>
      </c>
      <c r="R1910" s="230">
        <f>Q1910*H1910</f>
        <v>0</v>
      </c>
      <c r="S1910" s="230">
        <v>0</v>
      </c>
      <c r="T1910" s="231">
        <f>S1910*H1910</f>
        <v>0</v>
      </c>
      <c r="U1910" s="38"/>
      <c r="V1910" s="38"/>
      <c r="W1910" s="38"/>
      <c r="X1910" s="38"/>
      <c r="Y1910" s="38"/>
      <c r="Z1910" s="38"/>
      <c r="AA1910" s="38"/>
      <c r="AB1910" s="38"/>
      <c r="AC1910" s="38"/>
      <c r="AD1910" s="38"/>
      <c r="AE1910" s="38"/>
      <c r="AR1910" s="232" t="s">
        <v>340</v>
      </c>
      <c r="AT1910" s="232" t="s">
        <v>387</v>
      </c>
      <c r="AU1910" s="232" t="s">
        <v>83</v>
      </c>
      <c r="AY1910" s="17" t="s">
        <v>151</v>
      </c>
      <c r="BE1910" s="233">
        <f>IF(N1910="základní",J1910,0)</f>
        <v>0</v>
      </c>
      <c r="BF1910" s="233">
        <f>IF(N1910="snížená",J1910,0)</f>
        <v>0</v>
      </c>
      <c r="BG1910" s="233">
        <f>IF(N1910="zákl. přenesená",J1910,0)</f>
        <v>0</v>
      </c>
      <c r="BH1910" s="233">
        <f>IF(N1910="sníž. přenesená",J1910,0)</f>
        <v>0</v>
      </c>
      <c r="BI1910" s="233">
        <f>IF(N1910="nulová",J1910,0)</f>
        <v>0</v>
      </c>
      <c r="BJ1910" s="17" t="s">
        <v>157</v>
      </c>
      <c r="BK1910" s="233">
        <f>ROUND(I1910*H1910,2)</f>
        <v>0</v>
      </c>
      <c r="BL1910" s="17" t="s">
        <v>250</v>
      </c>
      <c r="BM1910" s="232" t="s">
        <v>2494</v>
      </c>
    </row>
    <row r="1911" s="2" customFormat="1">
      <c r="A1911" s="38"/>
      <c r="B1911" s="39"/>
      <c r="C1911" s="40"/>
      <c r="D1911" s="234" t="s">
        <v>159</v>
      </c>
      <c r="E1911" s="40"/>
      <c r="F1911" s="235" t="s">
        <v>2493</v>
      </c>
      <c r="G1911" s="40"/>
      <c r="H1911" s="40"/>
      <c r="I1911" s="236"/>
      <c r="J1911" s="40"/>
      <c r="K1911" s="40"/>
      <c r="L1911" s="44"/>
      <c r="M1911" s="237"/>
      <c r="N1911" s="238"/>
      <c r="O1911" s="92"/>
      <c r="P1911" s="92"/>
      <c r="Q1911" s="92"/>
      <c r="R1911" s="92"/>
      <c r="S1911" s="92"/>
      <c r="T1911" s="93"/>
      <c r="U1911" s="38"/>
      <c r="V1911" s="38"/>
      <c r="W1911" s="38"/>
      <c r="X1911" s="38"/>
      <c r="Y1911" s="38"/>
      <c r="Z1911" s="38"/>
      <c r="AA1911" s="38"/>
      <c r="AB1911" s="38"/>
      <c r="AC1911" s="38"/>
      <c r="AD1911" s="38"/>
      <c r="AE1911" s="38"/>
      <c r="AT1911" s="17" t="s">
        <v>159</v>
      </c>
      <c r="AU1911" s="17" t="s">
        <v>83</v>
      </c>
    </row>
    <row r="1912" s="2" customFormat="1" ht="24.15" customHeight="1">
      <c r="A1912" s="38"/>
      <c r="B1912" s="39"/>
      <c r="C1912" s="272" t="s">
        <v>2495</v>
      </c>
      <c r="D1912" s="272" t="s">
        <v>387</v>
      </c>
      <c r="E1912" s="273" t="s">
        <v>2496</v>
      </c>
      <c r="F1912" s="274" t="s">
        <v>2497</v>
      </c>
      <c r="G1912" s="275" t="s">
        <v>348</v>
      </c>
      <c r="H1912" s="276">
        <v>1</v>
      </c>
      <c r="I1912" s="277"/>
      <c r="J1912" s="278">
        <f>ROUND(I1912*H1912,2)</f>
        <v>0</v>
      </c>
      <c r="K1912" s="279"/>
      <c r="L1912" s="280"/>
      <c r="M1912" s="281" t="s">
        <v>1</v>
      </c>
      <c r="N1912" s="282" t="s">
        <v>40</v>
      </c>
      <c r="O1912" s="92"/>
      <c r="P1912" s="230">
        <f>O1912*H1912</f>
        <v>0</v>
      </c>
      <c r="Q1912" s="230">
        <v>0</v>
      </c>
      <c r="R1912" s="230">
        <f>Q1912*H1912</f>
        <v>0</v>
      </c>
      <c r="S1912" s="230">
        <v>0</v>
      </c>
      <c r="T1912" s="231">
        <f>S1912*H1912</f>
        <v>0</v>
      </c>
      <c r="U1912" s="38"/>
      <c r="V1912" s="38"/>
      <c r="W1912" s="38"/>
      <c r="X1912" s="38"/>
      <c r="Y1912" s="38"/>
      <c r="Z1912" s="38"/>
      <c r="AA1912" s="38"/>
      <c r="AB1912" s="38"/>
      <c r="AC1912" s="38"/>
      <c r="AD1912" s="38"/>
      <c r="AE1912" s="38"/>
      <c r="AR1912" s="232" t="s">
        <v>340</v>
      </c>
      <c r="AT1912" s="232" t="s">
        <v>387</v>
      </c>
      <c r="AU1912" s="232" t="s">
        <v>83</v>
      </c>
      <c r="AY1912" s="17" t="s">
        <v>151</v>
      </c>
      <c r="BE1912" s="233">
        <f>IF(N1912="základní",J1912,0)</f>
        <v>0</v>
      </c>
      <c r="BF1912" s="233">
        <f>IF(N1912="snížená",J1912,0)</f>
        <v>0</v>
      </c>
      <c r="BG1912" s="233">
        <f>IF(N1912="zákl. přenesená",J1912,0)</f>
        <v>0</v>
      </c>
      <c r="BH1912" s="233">
        <f>IF(N1912="sníž. přenesená",J1912,0)</f>
        <v>0</v>
      </c>
      <c r="BI1912" s="233">
        <f>IF(N1912="nulová",J1912,0)</f>
        <v>0</v>
      </c>
      <c r="BJ1912" s="17" t="s">
        <v>157</v>
      </c>
      <c r="BK1912" s="233">
        <f>ROUND(I1912*H1912,2)</f>
        <v>0</v>
      </c>
      <c r="BL1912" s="17" t="s">
        <v>250</v>
      </c>
      <c r="BM1912" s="232" t="s">
        <v>2498</v>
      </c>
    </row>
    <row r="1913" s="2" customFormat="1">
      <c r="A1913" s="38"/>
      <c r="B1913" s="39"/>
      <c r="C1913" s="40"/>
      <c r="D1913" s="234" t="s">
        <v>159</v>
      </c>
      <c r="E1913" s="40"/>
      <c r="F1913" s="235" t="s">
        <v>2497</v>
      </c>
      <c r="G1913" s="40"/>
      <c r="H1913" s="40"/>
      <c r="I1913" s="236"/>
      <c r="J1913" s="40"/>
      <c r="K1913" s="40"/>
      <c r="L1913" s="44"/>
      <c r="M1913" s="237"/>
      <c r="N1913" s="238"/>
      <c r="O1913" s="92"/>
      <c r="P1913" s="92"/>
      <c r="Q1913" s="92"/>
      <c r="R1913" s="92"/>
      <c r="S1913" s="92"/>
      <c r="T1913" s="93"/>
      <c r="U1913" s="38"/>
      <c r="V1913" s="38"/>
      <c r="W1913" s="38"/>
      <c r="X1913" s="38"/>
      <c r="Y1913" s="38"/>
      <c r="Z1913" s="38"/>
      <c r="AA1913" s="38"/>
      <c r="AB1913" s="38"/>
      <c r="AC1913" s="38"/>
      <c r="AD1913" s="38"/>
      <c r="AE1913" s="38"/>
      <c r="AT1913" s="17" t="s">
        <v>159</v>
      </c>
      <c r="AU1913" s="17" t="s">
        <v>83</v>
      </c>
    </row>
    <row r="1914" s="2" customFormat="1" ht="24.15" customHeight="1">
      <c r="A1914" s="38"/>
      <c r="B1914" s="39"/>
      <c r="C1914" s="220" t="s">
        <v>2499</v>
      </c>
      <c r="D1914" s="220" t="s">
        <v>153</v>
      </c>
      <c r="E1914" s="221" t="s">
        <v>2500</v>
      </c>
      <c r="F1914" s="222" t="s">
        <v>2501</v>
      </c>
      <c r="G1914" s="223" t="s">
        <v>1637</v>
      </c>
      <c r="H1914" s="224">
        <v>80</v>
      </c>
      <c r="I1914" s="225"/>
      <c r="J1914" s="226">
        <f>ROUND(I1914*H1914,2)</f>
        <v>0</v>
      </c>
      <c r="K1914" s="227"/>
      <c r="L1914" s="44"/>
      <c r="M1914" s="228" t="s">
        <v>1</v>
      </c>
      <c r="N1914" s="229" t="s">
        <v>40</v>
      </c>
      <c r="O1914" s="92"/>
      <c r="P1914" s="230">
        <f>O1914*H1914</f>
        <v>0</v>
      </c>
      <c r="Q1914" s="230">
        <v>0</v>
      </c>
      <c r="R1914" s="230">
        <f>Q1914*H1914</f>
        <v>0</v>
      </c>
      <c r="S1914" s="230">
        <v>0.001</v>
      </c>
      <c r="T1914" s="231">
        <f>S1914*H1914</f>
        <v>0.080000000000000002</v>
      </c>
      <c r="U1914" s="38"/>
      <c r="V1914" s="38"/>
      <c r="W1914" s="38"/>
      <c r="X1914" s="38"/>
      <c r="Y1914" s="38"/>
      <c r="Z1914" s="38"/>
      <c r="AA1914" s="38"/>
      <c r="AB1914" s="38"/>
      <c r="AC1914" s="38"/>
      <c r="AD1914" s="38"/>
      <c r="AE1914" s="38"/>
      <c r="AR1914" s="232" t="s">
        <v>250</v>
      </c>
      <c r="AT1914" s="232" t="s">
        <v>153</v>
      </c>
      <c r="AU1914" s="232" t="s">
        <v>83</v>
      </c>
      <c r="AY1914" s="17" t="s">
        <v>151</v>
      </c>
      <c r="BE1914" s="233">
        <f>IF(N1914="základní",J1914,0)</f>
        <v>0</v>
      </c>
      <c r="BF1914" s="233">
        <f>IF(N1914="snížená",J1914,0)</f>
        <v>0</v>
      </c>
      <c r="BG1914" s="233">
        <f>IF(N1914="zákl. přenesená",J1914,0)</f>
        <v>0</v>
      </c>
      <c r="BH1914" s="233">
        <f>IF(N1914="sníž. přenesená",J1914,0)</f>
        <v>0</v>
      </c>
      <c r="BI1914" s="233">
        <f>IF(N1914="nulová",J1914,0)</f>
        <v>0</v>
      </c>
      <c r="BJ1914" s="17" t="s">
        <v>157</v>
      </c>
      <c r="BK1914" s="233">
        <f>ROUND(I1914*H1914,2)</f>
        <v>0</v>
      </c>
      <c r="BL1914" s="17" t="s">
        <v>250</v>
      </c>
      <c r="BM1914" s="232" t="s">
        <v>2502</v>
      </c>
    </row>
    <row r="1915" s="2" customFormat="1">
      <c r="A1915" s="38"/>
      <c r="B1915" s="39"/>
      <c r="C1915" s="40"/>
      <c r="D1915" s="234" t="s">
        <v>159</v>
      </c>
      <c r="E1915" s="40"/>
      <c r="F1915" s="235" t="s">
        <v>2501</v>
      </c>
      <c r="G1915" s="40"/>
      <c r="H1915" s="40"/>
      <c r="I1915" s="236"/>
      <c r="J1915" s="40"/>
      <c r="K1915" s="40"/>
      <c r="L1915" s="44"/>
      <c r="M1915" s="237"/>
      <c r="N1915" s="238"/>
      <c r="O1915" s="92"/>
      <c r="P1915" s="92"/>
      <c r="Q1915" s="92"/>
      <c r="R1915" s="92"/>
      <c r="S1915" s="92"/>
      <c r="T1915" s="93"/>
      <c r="U1915" s="38"/>
      <c r="V1915" s="38"/>
      <c r="W1915" s="38"/>
      <c r="X1915" s="38"/>
      <c r="Y1915" s="38"/>
      <c r="Z1915" s="38"/>
      <c r="AA1915" s="38"/>
      <c r="AB1915" s="38"/>
      <c r="AC1915" s="38"/>
      <c r="AD1915" s="38"/>
      <c r="AE1915" s="38"/>
      <c r="AT1915" s="17" t="s">
        <v>159</v>
      </c>
      <c r="AU1915" s="17" t="s">
        <v>83</v>
      </c>
    </row>
    <row r="1916" s="15" customFormat="1">
      <c r="A1916" s="15"/>
      <c r="B1916" s="261"/>
      <c r="C1916" s="262"/>
      <c r="D1916" s="234" t="s">
        <v>160</v>
      </c>
      <c r="E1916" s="263" t="s">
        <v>1</v>
      </c>
      <c r="F1916" s="264" t="s">
        <v>2503</v>
      </c>
      <c r="G1916" s="262"/>
      <c r="H1916" s="263" t="s">
        <v>1</v>
      </c>
      <c r="I1916" s="265"/>
      <c r="J1916" s="262"/>
      <c r="K1916" s="262"/>
      <c r="L1916" s="266"/>
      <c r="M1916" s="267"/>
      <c r="N1916" s="268"/>
      <c r="O1916" s="268"/>
      <c r="P1916" s="268"/>
      <c r="Q1916" s="268"/>
      <c r="R1916" s="268"/>
      <c r="S1916" s="268"/>
      <c r="T1916" s="269"/>
      <c r="U1916" s="15"/>
      <c r="V1916" s="15"/>
      <c r="W1916" s="15"/>
      <c r="X1916" s="15"/>
      <c r="Y1916" s="15"/>
      <c r="Z1916" s="15"/>
      <c r="AA1916" s="15"/>
      <c r="AB1916" s="15"/>
      <c r="AC1916" s="15"/>
      <c r="AD1916" s="15"/>
      <c r="AE1916" s="15"/>
      <c r="AT1916" s="270" t="s">
        <v>160</v>
      </c>
      <c r="AU1916" s="270" t="s">
        <v>83</v>
      </c>
      <c r="AV1916" s="15" t="s">
        <v>81</v>
      </c>
      <c r="AW1916" s="15" t="s">
        <v>30</v>
      </c>
      <c r="AX1916" s="15" t="s">
        <v>73</v>
      </c>
      <c r="AY1916" s="270" t="s">
        <v>151</v>
      </c>
    </row>
    <row r="1917" s="13" customFormat="1">
      <c r="A1917" s="13"/>
      <c r="B1917" s="239"/>
      <c r="C1917" s="240"/>
      <c r="D1917" s="234" t="s">
        <v>160</v>
      </c>
      <c r="E1917" s="241" t="s">
        <v>1</v>
      </c>
      <c r="F1917" s="242" t="s">
        <v>2504</v>
      </c>
      <c r="G1917" s="240"/>
      <c r="H1917" s="243">
        <v>80</v>
      </c>
      <c r="I1917" s="244"/>
      <c r="J1917" s="240"/>
      <c r="K1917" s="240"/>
      <c r="L1917" s="245"/>
      <c r="M1917" s="246"/>
      <c r="N1917" s="247"/>
      <c r="O1917" s="247"/>
      <c r="P1917" s="247"/>
      <c r="Q1917" s="247"/>
      <c r="R1917" s="247"/>
      <c r="S1917" s="247"/>
      <c r="T1917" s="248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T1917" s="249" t="s">
        <v>160</v>
      </c>
      <c r="AU1917" s="249" t="s">
        <v>83</v>
      </c>
      <c r="AV1917" s="13" t="s">
        <v>83</v>
      </c>
      <c r="AW1917" s="13" t="s">
        <v>30</v>
      </c>
      <c r="AX1917" s="13" t="s">
        <v>73</v>
      </c>
      <c r="AY1917" s="249" t="s">
        <v>151</v>
      </c>
    </row>
    <row r="1918" s="14" customFormat="1">
      <c r="A1918" s="14"/>
      <c r="B1918" s="250"/>
      <c r="C1918" s="251"/>
      <c r="D1918" s="234" t="s">
        <v>160</v>
      </c>
      <c r="E1918" s="252" t="s">
        <v>1</v>
      </c>
      <c r="F1918" s="253" t="s">
        <v>162</v>
      </c>
      <c r="G1918" s="251"/>
      <c r="H1918" s="254">
        <v>80</v>
      </c>
      <c r="I1918" s="255"/>
      <c r="J1918" s="251"/>
      <c r="K1918" s="251"/>
      <c r="L1918" s="256"/>
      <c r="M1918" s="257"/>
      <c r="N1918" s="258"/>
      <c r="O1918" s="258"/>
      <c r="P1918" s="258"/>
      <c r="Q1918" s="258"/>
      <c r="R1918" s="258"/>
      <c r="S1918" s="258"/>
      <c r="T1918" s="259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60" t="s">
        <v>160</v>
      </c>
      <c r="AU1918" s="260" t="s">
        <v>83</v>
      </c>
      <c r="AV1918" s="14" t="s">
        <v>157</v>
      </c>
      <c r="AW1918" s="14" t="s">
        <v>30</v>
      </c>
      <c r="AX1918" s="14" t="s">
        <v>81</v>
      </c>
      <c r="AY1918" s="260" t="s">
        <v>151</v>
      </c>
    </row>
    <row r="1919" s="2" customFormat="1" ht="24.15" customHeight="1">
      <c r="A1919" s="38"/>
      <c r="B1919" s="39"/>
      <c r="C1919" s="220" t="s">
        <v>2505</v>
      </c>
      <c r="D1919" s="220" t="s">
        <v>153</v>
      </c>
      <c r="E1919" s="221" t="s">
        <v>2506</v>
      </c>
      <c r="F1919" s="222" t="s">
        <v>2507</v>
      </c>
      <c r="G1919" s="223" t="s">
        <v>267</v>
      </c>
      <c r="H1919" s="224">
        <v>0.0040000000000000001</v>
      </c>
      <c r="I1919" s="225"/>
      <c r="J1919" s="226">
        <f>ROUND(I1919*H1919,2)</f>
        <v>0</v>
      </c>
      <c r="K1919" s="227"/>
      <c r="L1919" s="44"/>
      <c r="M1919" s="228" t="s">
        <v>1</v>
      </c>
      <c r="N1919" s="229" t="s">
        <v>40</v>
      </c>
      <c r="O1919" s="92"/>
      <c r="P1919" s="230">
        <f>O1919*H1919</f>
        <v>0</v>
      </c>
      <c r="Q1919" s="230">
        <v>0</v>
      </c>
      <c r="R1919" s="230">
        <f>Q1919*H1919</f>
        <v>0</v>
      </c>
      <c r="S1919" s="230">
        <v>0</v>
      </c>
      <c r="T1919" s="231">
        <f>S1919*H1919</f>
        <v>0</v>
      </c>
      <c r="U1919" s="38"/>
      <c r="V1919" s="38"/>
      <c r="W1919" s="38"/>
      <c r="X1919" s="38"/>
      <c r="Y1919" s="38"/>
      <c r="Z1919" s="38"/>
      <c r="AA1919" s="38"/>
      <c r="AB1919" s="38"/>
      <c r="AC1919" s="38"/>
      <c r="AD1919" s="38"/>
      <c r="AE1919" s="38"/>
      <c r="AR1919" s="232" t="s">
        <v>250</v>
      </c>
      <c r="AT1919" s="232" t="s">
        <v>153</v>
      </c>
      <c r="AU1919" s="232" t="s">
        <v>83</v>
      </c>
      <c r="AY1919" s="17" t="s">
        <v>151</v>
      </c>
      <c r="BE1919" s="233">
        <f>IF(N1919="základní",J1919,0)</f>
        <v>0</v>
      </c>
      <c r="BF1919" s="233">
        <f>IF(N1919="snížená",J1919,0)</f>
        <v>0</v>
      </c>
      <c r="BG1919" s="233">
        <f>IF(N1919="zákl. přenesená",J1919,0)</f>
        <v>0</v>
      </c>
      <c r="BH1919" s="233">
        <f>IF(N1919="sníž. přenesená",J1919,0)</f>
        <v>0</v>
      </c>
      <c r="BI1919" s="233">
        <f>IF(N1919="nulová",J1919,0)</f>
        <v>0</v>
      </c>
      <c r="BJ1919" s="17" t="s">
        <v>157</v>
      </c>
      <c r="BK1919" s="233">
        <f>ROUND(I1919*H1919,2)</f>
        <v>0</v>
      </c>
      <c r="BL1919" s="17" t="s">
        <v>250</v>
      </c>
      <c r="BM1919" s="232" t="s">
        <v>2508</v>
      </c>
    </row>
    <row r="1920" s="2" customFormat="1">
      <c r="A1920" s="38"/>
      <c r="B1920" s="39"/>
      <c r="C1920" s="40"/>
      <c r="D1920" s="234" t="s">
        <v>159</v>
      </c>
      <c r="E1920" s="40"/>
      <c r="F1920" s="235" t="s">
        <v>2509</v>
      </c>
      <c r="G1920" s="40"/>
      <c r="H1920" s="40"/>
      <c r="I1920" s="236"/>
      <c r="J1920" s="40"/>
      <c r="K1920" s="40"/>
      <c r="L1920" s="44"/>
      <c r="M1920" s="237"/>
      <c r="N1920" s="238"/>
      <c r="O1920" s="92"/>
      <c r="P1920" s="92"/>
      <c r="Q1920" s="92"/>
      <c r="R1920" s="92"/>
      <c r="S1920" s="92"/>
      <c r="T1920" s="93"/>
      <c r="U1920" s="38"/>
      <c r="V1920" s="38"/>
      <c r="W1920" s="38"/>
      <c r="X1920" s="38"/>
      <c r="Y1920" s="38"/>
      <c r="Z1920" s="38"/>
      <c r="AA1920" s="38"/>
      <c r="AB1920" s="38"/>
      <c r="AC1920" s="38"/>
      <c r="AD1920" s="38"/>
      <c r="AE1920" s="38"/>
      <c r="AT1920" s="17" t="s">
        <v>159</v>
      </c>
      <c r="AU1920" s="17" t="s">
        <v>83</v>
      </c>
    </row>
    <row r="1921" s="12" customFormat="1" ht="22.8" customHeight="1">
      <c r="A1921" s="12"/>
      <c r="B1921" s="204"/>
      <c r="C1921" s="205"/>
      <c r="D1921" s="206" t="s">
        <v>72</v>
      </c>
      <c r="E1921" s="218" t="s">
        <v>2510</v>
      </c>
      <c r="F1921" s="218" t="s">
        <v>2511</v>
      </c>
      <c r="G1921" s="205"/>
      <c r="H1921" s="205"/>
      <c r="I1921" s="208"/>
      <c r="J1921" s="219">
        <f>BK1921</f>
        <v>0</v>
      </c>
      <c r="K1921" s="205"/>
      <c r="L1921" s="210"/>
      <c r="M1921" s="211"/>
      <c r="N1921" s="212"/>
      <c r="O1921" s="212"/>
      <c r="P1921" s="213">
        <f>SUM(P1922:P1952)</f>
        <v>0</v>
      </c>
      <c r="Q1921" s="212"/>
      <c r="R1921" s="213">
        <f>SUM(R1922:R1952)</f>
        <v>2.2860300999999996</v>
      </c>
      <c r="S1921" s="212"/>
      <c r="T1921" s="214">
        <f>SUM(T1922:T1952)</f>
        <v>0.19860995999999997</v>
      </c>
      <c r="U1921" s="12"/>
      <c r="V1921" s="12"/>
      <c r="W1921" s="12"/>
      <c r="X1921" s="12"/>
      <c r="Y1921" s="12"/>
      <c r="Z1921" s="12"/>
      <c r="AA1921" s="12"/>
      <c r="AB1921" s="12"/>
      <c r="AC1921" s="12"/>
      <c r="AD1921" s="12"/>
      <c r="AE1921" s="12"/>
      <c r="AR1921" s="215" t="s">
        <v>83</v>
      </c>
      <c r="AT1921" s="216" t="s">
        <v>72</v>
      </c>
      <c r="AU1921" s="216" t="s">
        <v>81</v>
      </c>
      <c r="AY1921" s="215" t="s">
        <v>151</v>
      </c>
      <c r="BK1921" s="217">
        <f>SUM(BK1922:BK1952)</f>
        <v>0</v>
      </c>
    </row>
    <row r="1922" s="2" customFormat="1" ht="16.5" customHeight="1">
      <c r="A1922" s="38"/>
      <c r="B1922" s="39"/>
      <c r="C1922" s="220" t="s">
        <v>2512</v>
      </c>
      <c r="D1922" s="220" t="s">
        <v>153</v>
      </c>
      <c r="E1922" s="221" t="s">
        <v>2513</v>
      </c>
      <c r="F1922" s="222" t="s">
        <v>2514</v>
      </c>
      <c r="G1922" s="223" t="s">
        <v>156</v>
      </c>
      <c r="H1922" s="224">
        <v>64.989999999999995</v>
      </c>
      <c r="I1922" s="225"/>
      <c r="J1922" s="226">
        <f>ROUND(I1922*H1922,2)</f>
        <v>0</v>
      </c>
      <c r="K1922" s="227"/>
      <c r="L1922" s="44"/>
      <c r="M1922" s="228" t="s">
        <v>1</v>
      </c>
      <c r="N1922" s="229" t="s">
        <v>40</v>
      </c>
      <c r="O1922" s="92"/>
      <c r="P1922" s="230">
        <f>O1922*H1922</f>
        <v>0</v>
      </c>
      <c r="Q1922" s="230">
        <v>0</v>
      </c>
      <c r="R1922" s="230">
        <f>Q1922*H1922</f>
        <v>0</v>
      </c>
      <c r="S1922" s="230">
        <v>0</v>
      </c>
      <c r="T1922" s="231">
        <f>S1922*H1922</f>
        <v>0</v>
      </c>
      <c r="U1922" s="38"/>
      <c r="V1922" s="38"/>
      <c r="W1922" s="38"/>
      <c r="X1922" s="38"/>
      <c r="Y1922" s="38"/>
      <c r="Z1922" s="38"/>
      <c r="AA1922" s="38"/>
      <c r="AB1922" s="38"/>
      <c r="AC1922" s="38"/>
      <c r="AD1922" s="38"/>
      <c r="AE1922" s="38"/>
      <c r="AR1922" s="232" t="s">
        <v>250</v>
      </c>
      <c r="AT1922" s="232" t="s">
        <v>153</v>
      </c>
      <c r="AU1922" s="232" t="s">
        <v>83</v>
      </c>
      <c r="AY1922" s="17" t="s">
        <v>151</v>
      </c>
      <c r="BE1922" s="233">
        <f>IF(N1922="základní",J1922,0)</f>
        <v>0</v>
      </c>
      <c r="BF1922" s="233">
        <f>IF(N1922="snížená",J1922,0)</f>
        <v>0</v>
      </c>
      <c r="BG1922" s="233">
        <f>IF(N1922="zákl. přenesená",J1922,0)</f>
        <v>0</v>
      </c>
      <c r="BH1922" s="233">
        <f>IF(N1922="sníž. přenesená",J1922,0)</f>
        <v>0</v>
      </c>
      <c r="BI1922" s="233">
        <f>IF(N1922="nulová",J1922,0)</f>
        <v>0</v>
      </c>
      <c r="BJ1922" s="17" t="s">
        <v>157</v>
      </c>
      <c r="BK1922" s="233">
        <f>ROUND(I1922*H1922,2)</f>
        <v>0</v>
      </c>
      <c r="BL1922" s="17" t="s">
        <v>250</v>
      </c>
      <c r="BM1922" s="232" t="s">
        <v>2515</v>
      </c>
    </row>
    <row r="1923" s="2" customFormat="1">
      <c r="A1923" s="38"/>
      <c r="B1923" s="39"/>
      <c r="C1923" s="40"/>
      <c r="D1923" s="234" t="s">
        <v>159</v>
      </c>
      <c r="E1923" s="40"/>
      <c r="F1923" s="235" t="s">
        <v>2514</v>
      </c>
      <c r="G1923" s="40"/>
      <c r="H1923" s="40"/>
      <c r="I1923" s="236"/>
      <c r="J1923" s="40"/>
      <c r="K1923" s="40"/>
      <c r="L1923" s="44"/>
      <c r="M1923" s="237"/>
      <c r="N1923" s="238"/>
      <c r="O1923" s="92"/>
      <c r="P1923" s="92"/>
      <c r="Q1923" s="92"/>
      <c r="R1923" s="92"/>
      <c r="S1923" s="92"/>
      <c r="T1923" s="93"/>
      <c r="U1923" s="38"/>
      <c r="V1923" s="38"/>
      <c r="W1923" s="38"/>
      <c r="X1923" s="38"/>
      <c r="Y1923" s="38"/>
      <c r="Z1923" s="38"/>
      <c r="AA1923" s="38"/>
      <c r="AB1923" s="38"/>
      <c r="AC1923" s="38"/>
      <c r="AD1923" s="38"/>
      <c r="AE1923" s="38"/>
      <c r="AT1923" s="17" t="s">
        <v>159</v>
      </c>
      <c r="AU1923" s="17" t="s">
        <v>83</v>
      </c>
    </row>
    <row r="1924" s="13" customFormat="1">
      <c r="A1924" s="13"/>
      <c r="B1924" s="239"/>
      <c r="C1924" s="240"/>
      <c r="D1924" s="234" t="s">
        <v>160</v>
      </c>
      <c r="E1924" s="241" t="s">
        <v>1</v>
      </c>
      <c r="F1924" s="242" t="s">
        <v>678</v>
      </c>
      <c r="G1924" s="240"/>
      <c r="H1924" s="243">
        <v>64.989999999999995</v>
      </c>
      <c r="I1924" s="244"/>
      <c r="J1924" s="240"/>
      <c r="K1924" s="240"/>
      <c r="L1924" s="245"/>
      <c r="M1924" s="246"/>
      <c r="N1924" s="247"/>
      <c r="O1924" s="247"/>
      <c r="P1924" s="247"/>
      <c r="Q1924" s="247"/>
      <c r="R1924" s="247"/>
      <c r="S1924" s="247"/>
      <c r="T1924" s="248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49" t="s">
        <v>160</v>
      </c>
      <c r="AU1924" s="249" t="s">
        <v>83</v>
      </c>
      <c r="AV1924" s="13" t="s">
        <v>83</v>
      </c>
      <c r="AW1924" s="13" t="s">
        <v>30</v>
      </c>
      <c r="AX1924" s="13" t="s">
        <v>73</v>
      </c>
      <c r="AY1924" s="249" t="s">
        <v>151</v>
      </c>
    </row>
    <row r="1925" s="14" customFormat="1">
      <c r="A1925" s="14"/>
      <c r="B1925" s="250"/>
      <c r="C1925" s="251"/>
      <c r="D1925" s="234" t="s">
        <v>160</v>
      </c>
      <c r="E1925" s="252" t="s">
        <v>1</v>
      </c>
      <c r="F1925" s="253" t="s">
        <v>162</v>
      </c>
      <c r="G1925" s="251"/>
      <c r="H1925" s="254">
        <v>64.989999999999995</v>
      </c>
      <c r="I1925" s="255"/>
      <c r="J1925" s="251"/>
      <c r="K1925" s="251"/>
      <c r="L1925" s="256"/>
      <c r="M1925" s="257"/>
      <c r="N1925" s="258"/>
      <c r="O1925" s="258"/>
      <c r="P1925" s="258"/>
      <c r="Q1925" s="258"/>
      <c r="R1925" s="258"/>
      <c r="S1925" s="258"/>
      <c r="T1925" s="259"/>
      <c r="U1925" s="14"/>
      <c r="V1925" s="14"/>
      <c r="W1925" s="14"/>
      <c r="X1925" s="14"/>
      <c r="Y1925" s="14"/>
      <c r="Z1925" s="14"/>
      <c r="AA1925" s="14"/>
      <c r="AB1925" s="14"/>
      <c r="AC1925" s="14"/>
      <c r="AD1925" s="14"/>
      <c r="AE1925" s="14"/>
      <c r="AT1925" s="260" t="s">
        <v>160</v>
      </c>
      <c r="AU1925" s="260" t="s">
        <v>83</v>
      </c>
      <c r="AV1925" s="14" t="s">
        <v>157</v>
      </c>
      <c r="AW1925" s="14" t="s">
        <v>30</v>
      </c>
      <c r="AX1925" s="14" t="s">
        <v>81</v>
      </c>
      <c r="AY1925" s="260" t="s">
        <v>151</v>
      </c>
    </row>
    <row r="1926" s="2" customFormat="1" ht="16.5" customHeight="1">
      <c r="A1926" s="38"/>
      <c r="B1926" s="39"/>
      <c r="C1926" s="220" t="s">
        <v>2516</v>
      </c>
      <c r="D1926" s="220" t="s">
        <v>153</v>
      </c>
      <c r="E1926" s="221" t="s">
        <v>2517</v>
      </c>
      <c r="F1926" s="222" t="s">
        <v>2518</v>
      </c>
      <c r="G1926" s="223" t="s">
        <v>156</v>
      </c>
      <c r="H1926" s="224">
        <v>64.989999999999995</v>
      </c>
      <c r="I1926" s="225"/>
      <c r="J1926" s="226">
        <f>ROUND(I1926*H1926,2)</f>
        <v>0</v>
      </c>
      <c r="K1926" s="227"/>
      <c r="L1926" s="44"/>
      <c r="M1926" s="228" t="s">
        <v>1</v>
      </c>
      <c r="N1926" s="229" t="s">
        <v>40</v>
      </c>
      <c r="O1926" s="92"/>
      <c r="P1926" s="230">
        <f>O1926*H1926</f>
        <v>0</v>
      </c>
      <c r="Q1926" s="230">
        <v>0.00029999999999999997</v>
      </c>
      <c r="R1926" s="230">
        <f>Q1926*H1926</f>
        <v>0.019496999999999997</v>
      </c>
      <c r="S1926" s="230">
        <v>0</v>
      </c>
      <c r="T1926" s="231">
        <f>S1926*H1926</f>
        <v>0</v>
      </c>
      <c r="U1926" s="38"/>
      <c r="V1926" s="38"/>
      <c r="W1926" s="38"/>
      <c r="X1926" s="38"/>
      <c r="Y1926" s="38"/>
      <c r="Z1926" s="38"/>
      <c r="AA1926" s="38"/>
      <c r="AB1926" s="38"/>
      <c r="AC1926" s="38"/>
      <c r="AD1926" s="38"/>
      <c r="AE1926" s="38"/>
      <c r="AR1926" s="232" t="s">
        <v>250</v>
      </c>
      <c r="AT1926" s="232" t="s">
        <v>153</v>
      </c>
      <c r="AU1926" s="232" t="s">
        <v>83</v>
      </c>
      <c r="AY1926" s="17" t="s">
        <v>151</v>
      </c>
      <c r="BE1926" s="233">
        <f>IF(N1926="základní",J1926,0)</f>
        <v>0</v>
      </c>
      <c r="BF1926" s="233">
        <f>IF(N1926="snížená",J1926,0)</f>
        <v>0</v>
      </c>
      <c r="BG1926" s="233">
        <f>IF(N1926="zákl. přenesená",J1926,0)</f>
        <v>0</v>
      </c>
      <c r="BH1926" s="233">
        <f>IF(N1926="sníž. přenesená",J1926,0)</f>
        <v>0</v>
      </c>
      <c r="BI1926" s="233">
        <f>IF(N1926="nulová",J1926,0)</f>
        <v>0</v>
      </c>
      <c r="BJ1926" s="17" t="s">
        <v>157</v>
      </c>
      <c r="BK1926" s="233">
        <f>ROUND(I1926*H1926,2)</f>
        <v>0</v>
      </c>
      <c r="BL1926" s="17" t="s">
        <v>250</v>
      </c>
      <c r="BM1926" s="232" t="s">
        <v>2519</v>
      </c>
    </row>
    <row r="1927" s="2" customFormat="1">
      <c r="A1927" s="38"/>
      <c r="B1927" s="39"/>
      <c r="C1927" s="40"/>
      <c r="D1927" s="234" t="s">
        <v>159</v>
      </c>
      <c r="E1927" s="40"/>
      <c r="F1927" s="235" t="s">
        <v>2518</v>
      </c>
      <c r="G1927" s="40"/>
      <c r="H1927" s="40"/>
      <c r="I1927" s="236"/>
      <c r="J1927" s="40"/>
      <c r="K1927" s="40"/>
      <c r="L1927" s="44"/>
      <c r="M1927" s="237"/>
      <c r="N1927" s="238"/>
      <c r="O1927" s="92"/>
      <c r="P1927" s="92"/>
      <c r="Q1927" s="92"/>
      <c r="R1927" s="92"/>
      <c r="S1927" s="92"/>
      <c r="T1927" s="93"/>
      <c r="U1927" s="38"/>
      <c r="V1927" s="38"/>
      <c r="W1927" s="38"/>
      <c r="X1927" s="38"/>
      <c r="Y1927" s="38"/>
      <c r="Z1927" s="38"/>
      <c r="AA1927" s="38"/>
      <c r="AB1927" s="38"/>
      <c r="AC1927" s="38"/>
      <c r="AD1927" s="38"/>
      <c r="AE1927" s="38"/>
      <c r="AT1927" s="17" t="s">
        <v>159</v>
      </c>
      <c r="AU1927" s="17" t="s">
        <v>83</v>
      </c>
    </row>
    <row r="1928" s="2" customFormat="1" ht="21.75" customHeight="1">
      <c r="A1928" s="38"/>
      <c r="B1928" s="39"/>
      <c r="C1928" s="220" t="s">
        <v>2520</v>
      </c>
      <c r="D1928" s="220" t="s">
        <v>153</v>
      </c>
      <c r="E1928" s="221" t="s">
        <v>2521</v>
      </c>
      <c r="F1928" s="222" t="s">
        <v>2522</v>
      </c>
      <c r="G1928" s="223" t="s">
        <v>156</v>
      </c>
      <c r="H1928" s="224">
        <v>64.989999999999995</v>
      </c>
      <c r="I1928" s="225"/>
      <c r="J1928" s="226">
        <f>ROUND(I1928*H1928,2)</f>
        <v>0</v>
      </c>
      <c r="K1928" s="227"/>
      <c r="L1928" s="44"/>
      <c r="M1928" s="228" t="s">
        <v>1</v>
      </c>
      <c r="N1928" s="229" t="s">
        <v>40</v>
      </c>
      <c r="O1928" s="92"/>
      <c r="P1928" s="230">
        <f>O1928*H1928</f>
        <v>0</v>
      </c>
      <c r="Q1928" s="230">
        <v>0.0045500000000000002</v>
      </c>
      <c r="R1928" s="230">
        <f>Q1928*H1928</f>
        <v>0.29570449999999998</v>
      </c>
      <c r="S1928" s="230">
        <v>0</v>
      </c>
      <c r="T1928" s="231">
        <f>S1928*H1928</f>
        <v>0</v>
      </c>
      <c r="U1928" s="38"/>
      <c r="V1928" s="38"/>
      <c r="W1928" s="38"/>
      <c r="X1928" s="38"/>
      <c r="Y1928" s="38"/>
      <c r="Z1928" s="38"/>
      <c r="AA1928" s="38"/>
      <c r="AB1928" s="38"/>
      <c r="AC1928" s="38"/>
      <c r="AD1928" s="38"/>
      <c r="AE1928" s="38"/>
      <c r="AR1928" s="232" t="s">
        <v>250</v>
      </c>
      <c r="AT1928" s="232" t="s">
        <v>153</v>
      </c>
      <c r="AU1928" s="232" t="s">
        <v>83</v>
      </c>
      <c r="AY1928" s="17" t="s">
        <v>151</v>
      </c>
      <c r="BE1928" s="233">
        <f>IF(N1928="základní",J1928,0)</f>
        <v>0</v>
      </c>
      <c r="BF1928" s="233">
        <f>IF(N1928="snížená",J1928,0)</f>
        <v>0</v>
      </c>
      <c r="BG1928" s="233">
        <f>IF(N1928="zákl. přenesená",J1928,0)</f>
        <v>0</v>
      </c>
      <c r="BH1928" s="233">
        <f>IF(N1928="sníž. přenesená",J1928,0)</f>
        <v>0</v>
      </c>
      <c r="BI1928" s="233">
        <f>IF(N1928="nulová",J1928,0)</f>
        <v>0</v>
      </c>
      <c r="BJ1928" s="17" t="s">
        <v>157</v>
      </c>
      <c r="BK1928" s="233">
        <f>ROUND(I1928*H1928,2)</f>
        <v>0</v>
      </c>
      <c r="BL1928" s="17" t="s">
        <v>250</v>
      </c>
      <c r="BM1928" s="232" t="s">
        <v>2523</v>
      </c>
    </row>
    <row r="1929" s="2" customFormat="1">
      <c r="A1929" s="38"/>
      <c r="B1929" s="39"/>
      <c r="C1929" s="40"/>
      <c r="D1929" s="234" t="s">
        <v>159</v>
      </c>
      <c r="E1929" s="40"/>
      <c r="F1929" s="235" t="s">
        <v>2522</v>
      </c>
      <c r="G1929" s="40"/>
      <c r="H1929" s="40"/>
      <c r="I1929" s="236"/>
      <c r="J1929" s="40"/>
      <c r="K1929" s="40"/>
      <c r="L1929" s="44"/>
      <c r="M1929" s="237"/>
      <c r="N1929" s="238"/>
      <c r="O1929" s="92"/>
      <c r="P1929" s="92"/>
      <c r="Q1929" s="92"/>
      <c r="R1929" s="92"/>
      <c r="S1929" s="92"/>
      <c r="T1929" s="93"/>
      <c r="U1929" s="38"/>
      <c r="V1929" s="38"/>
      <c r="W1929" s="38"/>
      <c r="X1929" s="38"/>
      <c r="Y1929" s="38"/>
      <c r="Z1929" s="38"/>
      <c r="AA1929" s="38"/>
      <c r="AB1929" s="38"/>
      <c r="AC1929" s="38"/>
      <c r="AD1929" s="38"/>
      <c r="AE1929" s="38"/>
      <c r="AT1929" s="17" t="s">
        <v>159</v>
      </c>
      <c r="AU1929" s="17" t="s">
        <v>83</v>
      </c>
    </row>
    <row r="1930" s="2" customFormat="1" ht="24.15" customHeight="1">
      <c r="A1930" s="38"/>
      <c r="B1930" s="39"/>
      <c r="C1930" s="220" t="s">
        <v>2524</v>
      </c>
      <c r="D1930" s="220" t="s">
        <v>153</v>
      </c>
      <c r="E1930" s="221" t="s">
        <v>2525</v>
      </c>
      <c r="F1930" s="222" t="s">
        <v>2526</v>
      </c>
      <c r="G1930" s="223" t="s">
        <v>184</v>
      </c>
      <c r="H1930" s="224">
        <v>77.819999999999993</v>
      </c>
      <c r="I1930" s="225"/>
      <c r="J1930" s="226">
        <f>ROUND(I1930*H1930,2)</f>
        <v>0</v>
      </c>
      <c r="K1930" s="227"/>
      <c r="L1930" s="44"/>
      <c r="M1930" s="228" t="s">
        <v>1</v>
      </c>
      <c r="N1930" s="229" t="s">
        <v>40</v>
      </c>
      <c r="O1930" s="92"/>
      <c r="P1930" s="230">
        <f>O1930*H1930</f>
        <v>0</v>
      </c>
      <c r="Q1930" s="230">
        <v>0.00042999999999999999</v>
      </c>
      <c r="R1930" s="230">
        <f>Q1930*H1930</f>
        <v>0.033462599999999995</v>
      </c>
      <c r="S1930" s="230">
        <v>0</v>
      </c>
      <c r="T1930" s="231">
        <f>S1930*H1930</f>
        <v>0</v>
      </c>
      <c r="U1930" s="38"/>
      <c r="V1930" s="38"/>
      <c r="W1930" s="38"/>
      <c r="X1930" s="38"/>
      <c r="Y1930" s="38"/>
      <c r="Z1930" s="38"/>
      <c r="AA1930" s="38"/>
      <c r="AB1930" s="38"/>
      <c r="AC1930" s="38"/>
      <c r="AD1930" s="38"/>
      <c r="AE1930" s="38"/>
      <c r="AR1930" s="232" t="s">
        <v>250</v>
      </c>
      <c r="AT1930" s="232" t="s">
        <v>153</v>
      </c>
      <c r="AU1930" s="232" t="s">
        <v>83</v>
      </c>
      <c r="AY1930" s="17" t="s">
        <v>151</v>
      </c>
      <c r="BE1930" s="233">
        <f>IF(N1930="základní",J1930,0)</f>
        <v>0</v>
      </c>
      <c r="BF1930" s="233">
        <f>IF(N1930="snížená",J1930,0)</f>
        <v>0</v>
      </c>
      <c r="BG1930" s="233">
        <f>IF(N1930="zákl. přenesená",J1930,0)</f>
        <v>0</v>
      </c>
      <c r="BH1930" s="233">
        <f>IF(N1930="sníž. přenesená",J1930,0)</f>
        <v>0</v>
      </c>
      <c r="BI1930" s="233">
        <f>IF(N1930="nulová",J1930,0)</f>
        <v>0</v>
      </c>
      <c r="BJ1930" s="17" t="s">
        <v>157</v>
      </c>
      <c r="BK1930" s="233">
        <f>ROUND(I1930*H1930,2)</f>
        <v>0</v>
      </c>
      <c r="BL1930" s="17" t="s">
        <v>250</v>
      </c>
      <c r="BM1930" s="232" t="s">
        <v>2527</v>
      </c>
    </row>
    <row r="1931" s="2" customFormat="1">
      <c r="A1931" s="38"/>
      <c r="B1931" s="39"/>
      <c r="C1931" s="40"/>
      <c r="D1931" s="234" t="s">
        <v>159</v>
      </c>
      <c r="E1931" s="40"/>
      <c r="F1931" s="235" t="s">
        <v>2526</v>
      </c>
      <c r="G1931" s="40"/>
      <c r="H1931" s="40"/>
      <c r="I1931" s="236"/>
      <c r="J1931" s="40"/>
      <c r="K1931" s="40"/>
      <c r="L1931" s="44"/>
      <c r="M1931" s="237"/>
      <c r="N1931" s="238"/>
      <c r="O1931" s="92"/>
      <c r="P1931" s="92"/>
      <c r="Q1931" s="92"/>
      <c r="R1931" s="92"/>
      <c r="S1931" s="92"/>
      <c r="T1931" s="93"/>
      <c r="U1931" s="38"/>
      <c r="V1931" s="38"/>
      <c r="W1931" s="38"/>
      <c r="X1931" s="38"/>
      <c r="Y1931" s="38"/>
      <c r="Z1931" s="38"/>
      <c r="AA1931" s="38"/>
      <c r="AB1931" s="38"/>
      <c r="AC1931" s="38"/>
      <c r="AD1931" s="38"/>
      <c r="AE1931" s="38"/>
      <c r="AT1931" s="17" t="s">
        <v>159</v>
      </c>
      <c r="AU1931" s="17" t="s">
        <v>83</v>
      </c>
    </row>
    <row r="1932" s="13" customFormat="1">
      <c r="A1932" s="13"/>
      <c r="B1932" s="239"/>
      <c r="C1932" s="240"/>
      <c r="D1932" s="234" t="s">
        <v>160</v>
      </c>
      <c r="E1932" s="241" t="s">
        <v>1</v>
      </c>
      <c r="F1932" s="242" t="s">
        <v>2528</v>
      </c>
      <c r="G1932" s="240"/>
      <c r="H1932" s="243">
        <v>77.819999999999993</v>
      </c>
      <c r="I1932" s="244"/>
      <c r="J1932" s="240"/>
      <c r="K1932" s="240"/>
      <c r="L1932" s="245"/>
      <c r="M1932" s="246"/>
      <c r="N1932" s="247"/>
      <c r="O1932" s="247"/>
      <c r="P1932" s="247"/>
      <c r="Q1932" s="247"/>
      <c r="R1932" s="247"/>
      <c r="S1932" s="247"/>
      <c r="T1932" s="24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49" t="s">
        <v>160</v>
      </c>
      <c r="AU1932" s="249" t="s">
        <v>83</v>
      </c>
      <c r="AV1932" s="13" t="s">
        <v>83</v>
      </c>
      <c r="AW1932" s="13" t="s">
        <v>30</v>
      </c>
      <c r="AX1932" s="13" t="s">
        <v>73</v>
      </c>
      <c r="AY1932" s="249" t="s">
        <v>151</v>
      </c>
    </row>
    <row r="1933" s="14" customFormat="1">
      <c r="A1933" s="14"/>
      <c r="B1933" s="250"/>
      <c r="C1933" s="251"/>
      <c r="D1933" s="234" t="s">
        <v>160</v>
      </c>
      <c r="E1933" s="252" t="s">
        <v>1</v>
      </c>
      <c r="F1933" s="253" t="s">
        <v>162</v>
      </c>
      <c r="G1933" s="251"/>
      <c r="H1933" s="254">
        <v>77.819999999999993</v>
      </c>
      <c r="I1933" s="255"/>
      <c r="J1933" s="251"/>
      <c r="K1933" s="251"/>
      <c r="L1933" s="256"/>
      <c r="M1933" s="257"/>
      <c r="N1933" s="258"/>
      <c r="O1933" s="258"/>
      <c r="P1933" s="258"/>
      <c r="Q1933" s="258"/>
      <c r="R1933" s="258"/>
      <c r="S1933" s="258"/>
      <c r="T1933" s="25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60" t="s">
        <v>160</v>
      </c>
      <c r="AU1933" s="260" t="s">
        <v>83</v>
      </c>
      <c r="AV1933" s="14" t="s">
        <v>157</v>
      </c>
      <c r="AW1933" s="14" t="s">
        <v>30</v>
      </c>
      <c r="AX1933" s="14" t="s">
        <v>81</v>
      </c>
      <c r="AY1933" s="260" t="s">
        <v>151</v>
      </c>
    </row>
    <row r="1934" s="2" customFormat="1" ht="24.15" customHeight="1">
      <c r="A1934" s="38"/>
      <c r="B1934" s="39"/>
      <c r="C1934" s="220" t="s">
        <v>2529</v>
      </c>
      <c r="D1934" s="220" t="s">
        <v>153</v>
      </c>
      <c r="E1934" s="221" t="s">
        <v>2530</v>
      </c>
      <c r="F1934" s="222" t="s">
        <v>2531</v>
      </c>
      <c r="G1934" s="223" t="s">
        <v>156</v>
      </c>
      <c r="H1934" s="224">
        <v>2.3879999999999999</v>
      </c>
      <c r="I1934" s="225"/>
      <c r="J1934" s="226">
        <f>ROUND(I1934*H1934,2)</f>
        <v>0</v>
      </c>
      <c r="K1934" s="227"/>
      <c r="L1934" s="44"/>
      <c r="M1934" s="228" t="s">
        <v>1</v>
      </c>
      <c r="N1934" s="229" t="s">
        <v>40</v>
      </c>
      <c r="O1934" s="92"/>
      <c r="P1934" s="230">
        <f>O1934*H1934</f>
        <v>0</v>
      </c>
      <c r="Q1934" s="230">
        <v>0</v>
      </c>
      <c r="R1934" s="230">
        <f>Q1934*H1934</f>
        <v>0</v>
      </c>
      <c r="S1934" s="230">
        <v>0.083169999999999994</v>
      </c>
      <c r="T1934" s="231">
        <f>S1934*H1934</f>
        <v>0.19860995999999997</v>
      </c>
      <c r="U1934" s="38"/>
      <c r="V1934" s="38"/>
      <c r="W1934" s="38"/>
      <c r="X1934" s="38"/>
      <c r="Y1934" s="38"/>
      <c r="Z1934" s="38"/>
      <c r="AA1934" s="38"/>
      <c r="AB1934" s="38"/>
      <c r="AC1934" s="38"/>
      <c r="AD1934" s="38"/>
      <c r="AE1934" s="38"/>
      <c r="AR1934" s="232" t="s">
        <v>250</v>
      </c>
      <c r="AT1934" s="232" t="s">
        <v>153</v>
      </c>
      <c r="AU1934" s="232" t="s">
        <v>83</v>
      </c>
      <c r="AY1934" s="17" t="s">
        <v>151</v>
      </c>
      <c r="BE1934" s="233">
        <f>IF(N1934="základní",J1934,0)</f>
        <v>0</v>
      </c>
      <c r="BF1934" s="233">
        <f>IF(N1934="snížená",J1934,0)</f>
        <v>0</v>
      </c>
      <c r="BG1934" s="233">
        <f>IF(N1934="zákl. přenesená",J1934,0)</f>
        <v>0</v>
      </c>
      <c r="BH1934" s="233">
        <f>IF(N1934="sníž. přenesená",J1934,0)</f>
        <v>0</v>
      </c>
      <c r="BI1934" s="233">
        <f>IF(N1934="nulová",J1934,0)</f>
        <v>0</v>
      </c>
      <c r="BJ1934" s="17" t="s">
        <v>157</v>
      </c>
      <c r="BK1934" s="233">
        <f>ROUND(I1934*H1934,2)</f>
        <v>0</v>
      </c>
      <c r="BL1934" s="17" t="s">
        <v>250</v>
      </c>
      <c r="BM1934" s="232" t="s">
        <v>2532</v>
      </c>
    </row>
    <row r="1935" s="2" customFormat="1">
      <c r="A1935" s="38"/>
      <c r="B1935" s="39"/>
      <c r="C1935" s="40"/>
      <c r="D1935" s="234" t="s">
        <v>159</v>
      </c>
      <c r="E1935" s="40"/>
      <c r="F1935" s="235" t="s">
        <v>2531</v>
      </c>
      <c r="G1935" s="40"/>
      <c r="H1935" s="40"/>
      <c r="I1935" s="236"/>
      <c r="J1935" s="40"/>
      <c r="K1935" s="40"/>
      <c r="L1935" s="44"/>
      <c r="M1935" s="237"/>
      <c r="N1935" s="238"/>
      <c r="O1935" s="92"/>
      <c r="P1935" s="92"/>
      <c r="Q1935" s="92"/>
      <c r="R1935" s="92"/>
      <c r="S1935" s="92"/>
      <c r="T1935" s="93"/>
      <c r="U1935" s="38"/>
      <c r="V1935" s="38"/>
      <c r="W1935" s="38"/>
      <c r="X1935" s="38"/>
      <c r="Y1935" s="38"/>
      <c r="Z1935" s="38"/>
      <c r="AA1935" s="38"/>
      <c r="AB1935" s="38"/>
      <c r="AC1935" s="38"/>
      <c r="AD1935" s="38"/>
      <c r="AE1935" s="38"/>
      <c r="AT1935" s="17" t="s">
        <v>159</v>
      </c>
      <c r="AU1935" s="17" t="s">
        <v>83</v>
      </c>
    </row>
    <row r="1936" s="13" customFormat="1">
      <c r="A1936" s="13"/>
      <c r="B1936" s="239"/>
      <c r="C1936" s="240"/>
      <c r="D1936" s="234" t="s">
        <v>160</v>
      </c>
      <c r="E1936" s="241" t="s">
        <v>1</v>
      </c>
      <c r="F1936" s="242" t="s">
        <v>2533</v>
      </c>
      <c r="G1936" s="240"/>
      <c r="H1936" s="243">
        <v>2.3879999999999999</v>
      </c>
      <c r="I1936" s="244"/>
      <c r="J1936" s="240"/>
      <c r="K1936" s="240"/>
      <c r="L1936" s="245"/>
      <c r="M1936" s="246"/>
      <c r="N1936" s="247"/>
      <c r="O1936" s="247"/>
      <c r="P1936" s="247"/>
      <c r="Q1936" s="247"/>
      <c r="R1936" s="247"/>
      <c r="S1936" s="247"/>
      <c r="T1936" s="248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49" t="s">
        <v>160</v>
      </c>
      <c r="AU1936" s="249" t="s">
        <v>83</v>
      </c>
      <c r="AV1936" s="13" t="s">
        <v>83</v>
      </c>
      <c r="AW1936" s="13" t="s">
        <v>30</v>
      </c>
      <c r="AX1936" s="13" t="s">
        <v>73</v>
      </c>
      <c r="AY1936" s="249" t="s">
        <v>151</v>
      </c>
    </row>
    <row r="1937" s="14" customFormat="1">
      <c r="A1937" s="14"/>
      <c r="B1937" s="250"/>
      <c r="C1937" s="251"/>
      <c r="D1937" s="234" t="s">
        <v>160</v>
      </c>
      <c r="E1937" s="252" t="s">
        <v>1</v>
      </c>
      <c r="F1937" s="253" t="s">
        <v>162</v>
      </c>
      <c r="G1937" s="251"/>
      <c r="H1937" s="254">
        <v>2.3879999999999999</v>
      </c>
      <c r="I1937" s="255"/>
      <c r="J1937" s="251"/>
      <c r="K1937" s="251"/>
      <c r="L1937" s="256"/>
      <c r="M1937" s="257"/>
      <c r="N1937" s="258"/>
      <c r="O1937" s="258"/>
      <c r="P1937" s="258"/>
      <c r="Q1937" s="258"/>
      <c r="R1937" s="258"/>
      <c r="S1937" s="258"/>
      <c r="T1937" s="259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60" t="s">
        <v>160</v>
      </c>
      <c r="AU1937" s="260" t="s">
        <v>83</v>
      </c>
      <c r="AV1937" s="14" t="s">
        <v>157</v>
      </c>
      <c r="AW1937" s="14" t="s">
        <v>30</v>
      </c>
      <c r="AX1937" s="14" t="s">
        <v>81</v>
      </c>
      <c r="AY1937" s="260" t="s">
        <v>151</v>
      </c>
    </row>
    <row r="1938" s="2" customFormat="1" ht="24.15" customHeight="1">
      <c r="A1938" s="38"/>
      <c r="B1938" s="39"/>
      <c r="C1938" s="220" t="s">
        <v>2534</v>
      </c>
      <c r="D1938" s="220" t="s">
        <v>153</v>
      </c>
      <c r="E1938" s="221" t="s">
        <v>2535</v>
      </c>
      <c r="F1938" s="222" t="s">
        <v>2536</v>
      </c>
      <c r="G1938" s="223" t="s">
        <v>156</v>
      </c>
      <c r="H1938" s="224">
        <v>64.989999999999995</v>
      </c>
      <c r="I1938" s="225"/>
      <c r="J1938" s="226">
        <f>ROUND(I1938*H1938,2)</f>
        <v>0</v>
      </c>
      <c r="K1938" s="227"/>
      <c r="L1938" s="44"/>
      <c r="M1938" s="228" t="s">
        <v>1</v>
      </c>
      <c r="N1938" s="229" t="s">
        <v>40</v>
      </c>
      <c r="O1938" s="92"/>
      <c r="P1938" s="230">
        <f>O1938*H1938</f>
        <v>0</v>
      </c>
      <c r="Q1938" s="230">
        <v>0.0063</v>
      </c>
      <c r="R1938" s="230">
        <f>Q1938*H1938</f>
        <v>0.409437</v>
      </c>
      <c r="S1938" s="230">
        <v>0</v>
      </c>
      <c r="T1938" s="231">
        <f>S1938*H1938</f>
        <v>0</v>
      </c>
      <c r="U1938" s="38"/>
      <c r="V1938" s="38"/>
      <c r="W1938" s="38"/>
      <c r="X1938" s="38"/>
      <c r="Y1938" s="38"/>
      <c r="Z1938" s="38"/>
      <c r="AA1938" s="38"/>
      <c r="AB1938" s="38"/>
      <c r="AC1938" s="38"/>
      <c r="AD1938" s="38"/>
      <c r="AE1938" s="38"/>
      <c r="AR1938" s="232" t="s">
        <v>250</v>
      </c>
      <c r="AT1938" s="232" t="s">
        <v>153</v>
      </c>
      <c r="AU1938" s="232" t="s">
        <v>83</v>
      </c>
      <c r="AY1938" s="17" t="s">
        <v>151</v>
      </c>
      <c r="BE1938" s="233">
        <f>IF(N1938="základní",J1938,0)</f>
        <v>0</v>
      </c>
      <c r="BF1938" s="233">
        <f>IF(N1938="snížená",J1938,0)</f>
        <v>0</v>
      </c>
      <c r="BG1938" s="233">
        <f>IF(N1938="zákl. přenesená",J1938,0)</f>
        <v>0</v>
      </c>
      <c r="BH1938" s="233">
        <f>IF(N1938="sníž. přenesená",J1938,0)</f>
        <v>0</v>
      </c>
      <c r="BI1938" s="233">
        <f>IF(N1938="nulová",J1938,0)</f>
        <v>0</v>
      </c>
      <c r="BJ1938" s="17" t="s">
        <v>157</v>
      </c>
      <c r="BK1938" s="233">
        <f>ROUND(I1938*H1938,2)</f>
        <v>0</v>
      </c>
      <c r="BL1938" s="17" t="s">
        <v>250</v>
      </c>
      <c r="BM1938" s="232" t="s">
        <v>2537</v>
      </c>
    </row>
    <row r="1939" s="2" customFormat="1">
      <c r="A1939" s="38"/>
      <c r="B1939" s="39"/>
      <c r="C1939" s="40"/>
      <c r="D1939" s="234" t="s">
        <v>159</v>
      </c>
      <c r="E1939" s="40"/>
      <c r="F1939" s="235" t="s">
        <v>2536</v>
      </c>
      <c r="G1939" s="40"/>
      <c r="H1939" s="40"/>
      <c r="I1939" s="236"/>
      <c r="J1939" s="40"/>
      <c r="K1939" s="40"/>
      <c r="L1939" s="44"/>
      <c r="M1939" s="237"/>
      <c r="N1939" s="238"/>
      <c r="O1939" s="92"/>
      <c r="P1939" s="92"/>
      <c r="Q1939" s="92"/>
      <c r="R1939" s="92"/>
      <c r="S1939" s="92"/>
      <c r="T1939" s="93"/>
      <c r="U1939" s="38"/>
      <c r="V1939" s="38"/>
      <c r="W1939" s="38"/>
      <c r="X1939" s="38"/>
      <c r="Y1939" s="38"/>
      <c r="Z1939" s="38"/>
      <c r="AA1939" s="38"/>
      <c r="AB1939" s="38"/>
      <c r="AC1939" s="38"/>
      <c r="AD1939" s="38"/>
      <c r="AE1939" s="38"/>
      <c r="AT1939" s="17" t="s">
        <v>159</v>
      </c>
      <c r="AU1939" s="17" t="s">
        <v>83</v>
      </c>
    </row>
    <row r="1940" s="2" customFormat="1" ht="33" customHeight="1">
      <c r="A1940" s="38"/>
      <c r="B1940" s="39"/>
      <c r="C1940" s="272" t="s">
        <v>2538</v>
      </c>
      <c r="D1940" s="272" t="s">
        <v>387</v>
      </c>
      <c r="E1940" s="273" t="s">
        <v>2539</v>
      </c>
      <c r="F1940" s="274" t="s">
        <v>2540</v>
      </c>
      <c r="G1940" s="275" t="s">
        <v>156</v>
      </c>
      <c r="H1940" s="276">
        <v>77.480999999999995</v>
      </c>
      <c r="I1940" s="277"/>
      <c r="J1940" s="278">
        <f>ROUND(I1940*H1940,2)</f>
        <v>0</v>
      </c>
      <c r="K1940" s="279"/>
      <c r="L1940" s="280"/>
      <c r="M1940" s="281" t="s">
        <v>1</v>
      </c>
      <c r="N1940" s="282" t="s">
        <v>40</v>
      </c>
      <c r="O1940" s="92"/>
      <c r="P1940" s="230">
        <f>O1940*H1940</f>
        <v>0</v>
      </c>
      <c r="Q1940" s="230">
        <v>0.019199999999999998</v>
      </c>
      <c r="R1940" s="230">
        <f>Q1940*H1940</f>
        <v>1.4876351999999997</v>
      </c>
      <c r="S1940" s="230">
        <v>0</v>
      </c>
      <c r="T1940" s="231">
        <f>S1940*H1940</f>
        <v>0</v>
      </c>
      <c r="U1940" s="38"/>
      <c r="V1940" s="38"/>
      <c r="W1940" s="38"/>
      <c r="X1940" s="38"/>
      <c r="Y1940" s="38"/>
      <c r="Z1940" s="38"/>
      <c r="AA1940" s="38"/>
      <c r="AB1940" s="38"/>
      <c r="AC1940" s="38"/>
      <c r="AD1940" s="38"/>
      <c r="AE1940" s="38"/>
      <c r="AR1940" s="232" t="s">
        <v>340</v>
      </c>
      <c r="AT1940" s="232" t="s">
        <v>387</v>
      </c>
      <c r="AU1940" s="232" t="s">
        <v>83</v>
      </c>
      <c r="AY1940" s="17" t="s">
        <v>151</v>
      </c>
      <c r="BE1940" s="233">
        <f>IF(N1940="základní",J1940,0)</f>
        <v>0</v>
      </c>
      <c r="BF1940" s="233">
        <f>IF(N1940="snížená",J1940,0)</f>
        <v>0</v>
      </c>
      <c r="BG1940" s="233">
        <f>IF(N1940="zákl. přenesená",J1940,0)</f>
        <v>0</v>
      </c>
      <c r="BH1940" s="233">
        <f>IF(N1940="sníž. přenesená",J1940,0)</f>
        <v>0</v>
      </c>
      <c r="BI1940" s="233">
        <f>IF(N1940="nulová",J1940,0)</f>
        <v>0</v>
      </c>
      <c r="BJ1940" s="17" t="s">
        <v>157</v>
      </c>
      <c r="BK1940" s="233">
        <f>ROUND(I1940*H1940,2)</f>
        <v>0</v>
      </c>
      <c r="BL1940" s="17" t="s">
        <v>250</v>
      </c>
      <c r="BM1940" s="232" t="s">
        <v>2541</v>
      </c>
    </row>
    <row r="1941" s="2" customFormat="1">
      <c r="A1941" s="38"/>
      <c r="B1941" s="39"/>
      <c r="C1941" s="40"/>
      <c r="D1941" s="234" t="s">
        <v>159</v>
      </c>
      <c r="E1941" s="40"/>
      <c r="F1941" s="235" t="s">
        <v>2540</v>
      </c>
      <c r="G1941" s="40"/>
      <c r="H1941" s="40"/>
      <c r="I1941" s="236"/>
      <c r="J1941" s="40"/>
      <c r="K1941" s="40"/>
      <c r="L1941" s="44"/>
      <c r="M1941" s="237"/>
      <c r="N1941" s="238"/>
      <c r="O1941" s="92"/>
      <c r="P1941" s="92"/>
      <c r="Q1941" s="92"/>
      <c r="R1941" s="92"/>
      <c r="S1941" s="92"/>
      <c r="T1941" s="93"/>
      <c r="U1941" s="38"/>
      <c r="V1941" s="38"/>
      <c r="W1941" s="38"/>
      <c r="X1941" s="38"/>
      <c r="Y1941" s="38"/>
      <c r="Z1941" s="38"/>
      <c r="AA1941" s="38"/>
      <c r="AB1941" s="38"/>
      <c r="AC1941" s="38"/>
      <c r="AD1941" s="38"/>
      <c r="AE1941" s="38"/>
      <c r="AT1941" s="17" t="s">
        <v>159</v>
      </c>
      <c r="AU1941" s="17" t="s">
        <v>83</v>
      </c>
    </row>
    <row r="1942" s="13" customFormat="1">
      <c r="A1942" s="13"/>
      <c r="B1942" s="239"/>
      <c r="C1942" s="240"/>
      <c r="D1942" s="234" t="s">
        <v>160</v>
      </c>
      <c r="E1942" s="241" t="s">
        <v>1</v>
      </c>
      <c r="F1942" s="242" t="s">
        <v>2542</v>
      </c>
      <c r="G1942" s="240"/>
      <c r="H1942" s="243">
        <v>71.489000000000004</v>
      </c>
      <c r="I1942" s="244"/>
      <c r="J1942" s="240"/>
      <c r="K1942" s="240"/>
      <c r="L1942" s="245"/>
      <c r="M1942" s="246"/>
      <c r="N1942" s="247"/>
      <c r="O1942" s="247"/>
      <c r="P1942" s="247"/>
      <c r="Q1942" s="247"/>
      <c r="R1942" s="247"/>
      <c r="S1942" s="247"/>
      <c r="T1942" s="248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49" t="s">
        <v>160</v>
      </c>
      <c r="AU1942" s="249" t="s">
        <v>83</v>
      </c>
      <c r="AV1942" s="13" t="s">
        <v>83</v>
      </c>
      <c r="AW1942" s="13" t="s">
        <v>30</v>
      </c>
      <c r="AX1942" s="13" t="s">
        <v>73</v>
      </c>
      <c r="AY1942" s="249" t="s">
        <v>151</v>
      </c>
    </row>
    <row r="1943" s="13" customFormat="1">
      <c r="A1943" s="13"/>
      <c r="B1943" s="239"/>
      <c r="C1943" s="240"/>
      <c r="D1943" s="234" t="s">
        <v>160</v>
      </c>
      <c r="E1943" s="241" t="s">
        <v>1</v>
      </c>
      <c r="F1943" s="242" t="s">
        <v>2543</v>
      </c>
      <c r="G1943" s="240"/>
      <c r="H1943" s="243">
        <v>5.992</v>
      </c>
      <c r="I1943" s="244"/>
      <c r="J1943" s="240"/>
      <c r="K1943" s="240"/>
      <c r="L1943" s="245"/>
      <c r="M1943" s="246"/>
      <c r="N1943" s="247"/>
      <c r="O1943" s="247"/>
      <c r="P1943" s="247"/>
      <c r="Q1943" s="247"/>
      <c r="R1943" s="247"/>
      <c r="S1943" s="247"/>
      <c r="T1943" s="248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49" t="s">
        <v>160</v>
      </c>
      <c r="AU1943" s="249" t="s">
        <v>83</v>
      </c>
      <c r="AV1943" s="13" t="s">
        <v>83</v>
      </c>
      <c r="AW1943" s="13" t="s">
        <v>30</v>
      </c>
      <c r="AX1943" s="13" t="s">
        <v>73</v>
      </c>
      <c r="AY1943" s="249" t="s">
        <v>151</v>
      </c>
    </row>
    <row r="1944" s="14" customFormat="1">
      <c r="A1944" s="14"/>
      <c r="B1944" s="250"/>
      <c r="C1944" s="251"/>
      <c r="D1944" s="234" t="s">
        <v>160</v>
      </c>
      <c r="E1944" s="252" t="s">
        <v>1</v>
      </c>
      <c r="F1944" s="253" t="s">
        <v>162</v>
      </c>
      <c r="G1944" s="251"/>
      <c r="H1944" s="254">
        <v>77.481000000000009</v>
      </c>
      <c r="I1944" s="255"/>
      <c r="J1944" s="251"/>
      <c r="K1944" s="251"/>
      <c r="L1944" s="256"/>
      <c r="M1944" s="257"/>
      <c r="N1944" s="258"/>
      <c r="O1944" s="258"/>
      <c r="P1944" s="258"/>
      <c r="Q1944" s="258"/>
      <c r="R1944" s="258"/>
      <c r="S1944" s="258"/>
      <c r="T1944" s="259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60" t="s">
        <v>160</v>
      </c>
      <c r="AU1944" s="260" t="s">
        <v>83</v>
      </c>
      <c r="AV1944" s="14" t="s">
        <v>157</v>
      </c>
      <c r="AW1944" s="14" t="s">
        <v>30</v>
      </c>
      <c r="AX1944" s="14" t="s">
        <v>81</v>
      </c>
      <c r="AY1944" s="260" t="s">
        <v>151</v>
      </c>
    </row>
    <row r="1945" s="2" customFormat="1" ht="24.15" customHeight="1">
      <c r="A1945" s="38"/>
      <c r="B1945" s="39"/>
      <c r="C1945" s="220" t="s">
        <v>2544</v>
      </c>
      <c r="D1945" s="220" t="s">
        <v>153</v>
      </c>
      <c r="E1945" s="221" t="s">
        <v>2545</v>
      </c>
      <c r="F1945" s="222" t="s">
        <v>2546</v>
      </c>
      <c r="G1945" s="223" t="s">
        <v>156</v>
      </c>
      <c r="H1945" s="224">
        <v>5.9800000000000004</v>
      </c>
      <c r="I1945" s="225"/>
      <c r="J1945" s="226">
        <f>ROUND(I1945*H1945,2)</f>
        <v>0</v>
      </c>
      <c r="K1945" s="227"/>
      <c r="L1945" s="44"/>
      <c r="M1945" s="228" t="s">
        <v>1</v>
      </c>
      <c r="N1945" s="229" t="s">
        <v>40</v>
      </c>
      <c r="O1945" s="92"/>
      <c r="P1945" s="230">
        <f>O1945*H1945</f>
        <v>0</v>
      </c>
      <c r="Q1945" s="230">
        <v>0</v>
      </c>
      <c r="R1945" s="230">
        <f>Q1945*H1945</f>
        <v>0</v>
      </c>
      <c r="S1945" s="230">
        <v>0</v>
      </c>
      <c r="T1945" s="231">
        <f>S1945*H1945</f>
        <v>0</v>
      </c>
      <c r="U1945" s="38"/>
      <c r="V1945" s="38"/>
      <c r="W1945" s="38"/>
      <c r="X1945" s="38"/>
      <c r="Y1945" s="38"/>
      <c r="Z1945" s="38"/>
      <c r="AA1945" s="38"/>
      <c r="AB1945" s="38"/>
      <c r="AC1945" s="38"/>
      <c r="AD1945" s="38"/>
      <c r="AE1945" s="38"/>
      <c r="AR1945" s="232" t="s">
        <v>250</v>
      </c>
      <c r="AT1945" s="232" t="s">
        <v>153</v>
      </c>
      <c r="AU1945" s="232" t="s">
        <v>83</v>
      </c>
      <c r="AY1945" s="17" t="s">
        <v>151</v>
      </c>
      <c r="BE1945" s="233">
        <f>IF(N1945="základní",J1945,0)</f>
        <v>0</v>
      </c>
      <c r="BF1945" s="233">
        <f>IF(N1945="snížená",J1945,0)</f>
        <v>0</v>
      </c>
      <c r="BG1945" s="233">
        <f>IF(N1945="zákl. přenesená",J1945,0)</f>
        <v>0</v>
      </c>
      <c r="BH1945" s="233">
        <f>IF(N1945="sníž. přenesená",J1945,0)</f>
        <v>0</v>
      </c>
      <c r="BI1945" s="233">
        <f>IF(N1945="nulová",J1945,0)</f>
        <v>0</v>
      </c>
      <c r="BJ1945" s="17" t="s">
        <v>157</v>
      </c>
      <c r="BK1945" s="233">
        <f>ROUND(I1945*H1945,2)</f>
        <v>0</v>
      </c>
      <c r="BL1945" s="17" t="s">
        <v>250</v>
      </c>
      <c r="BM1945" s="232" t="s">
        <v>2547</v>
      </c>
    </row>
    <row r="1946" s="2" customFormat="1">
      <c r="A1946" s="38"/>
      <c r="B1946" s="39"/>
      <c r="C1946" s="40"/>
      <c r="D1946" s="234" t="s">
        <v>159</v>
      </c>
      <c r="E1946" s="40"/>
      <c r="F1946" s="235" t="s">
        <v>2546</v>
      </c>
      <c r="G1946" s="40"/>
      <c r="H1946" s="40"/>
      <c r="I1946" s="236"/>
      <c r="J1946" s="40"/>
      <c r="K1946" s="40"/>
      <c r="L1946" s="44"/>
      <c r="M1946" s="237"/>
      <c r="N1946" s="238"/>
      <c r="O1946" s="92"/>
      <c r="P1946" s="92"/>
      <c r="Q1946" s="92"/>
      <c r="R1946" s="92"/>
      <c r="S1946" s="92"/>
      <c r="T1946" s="93"/>
      <c r="U1946" s="38"/>
      <c r="V1946" s="38"/>
      <c r="W1946" s="38"/>
      <c r="X1946" s="38"/>
      <c r="Y1946" s="38"/>
      <c r="Z1946" s="38"/>
      <c r="AA1946" s="38"/>
      <c r="AB1946" s="38"/>
      <c r="AC1946" s="38"/>
      <c r="AD1946" s="38"/>
      <c r="AE1946" s="38"/>
      <c r="AT1946" s="17" t="s">
        <v>159</v>
      </c>
      <c r="AU1946" s="17" t="s">
        <v>83</v>
      </c>
    </row>
    <row r="1947" s="13" customFormat="1">
      <c r="A1947" s="13"/>
      <c r="B1947" s="239"/>
      <c r="C1947" s="240"/>
      <c r="D1947" s="234" t="s">
        <v>160</v>
      </c>
      <c r="E1947" s="241" t="s">
        <v>1</v>
      </c>
      <c r="F1947" s="242" t="s">
        <v>2548</v>
      </c>
      <c r="G1947" s="240"/>
      <c r="H1947" s="243">
        <v>5.9800000000000004</v>
      </c>
      <c r="I1947" s="244"/>
      <c r="J1947" s="240"/>
      <c r="K1947" s="240"/>
      <c r="L1947" s="245"/>
      <c r="M1947" s="246"/>
      <c r="N1947" s="247"/>
      <c r="O1947" s="247"/>
      <c r="P1947" s="247"/>
      <c r="Q1947" s="247"/>
      <c r="R1947" s="247"/>
      <c r="S1947" s="247"/>
      <c r="T1947" s="248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49" t="s">
        <v>160</v>
      </c>
      <c r="AU1947" s="249" t="s">
        <v>83</v>
      </c>
      <c r="AV1947" s="13" t="s">
        <v>83</v>
      </c>
      <c r="AW1947" s="13" t="s">
        <v>30</v>
      </c>
      <c r="AX1947" s="13" t="s">
        <v>73</v>
      </c>
      <c r="AY1947" s="249" t="s">
        <v>151</v>
      </c>
    </row>
    <row r="1948" s="14" customFormat="1">
      <c r="A1948" s="14"/>
      <c r="B1948" s="250"/>
      <c r="C1948" s="251"/>
      <c r="D1948" s="234" t="s">
        <v>160</v>
      </c>
      <c r="E1948" s="252" t="s">
        <v>1</v>
      </c>
      <c r="F1948" s="253" t="s">
        <v>162</v>
      </c>
      <c r="G1948" s="251"/>
      <c r="H1948" s="254">
        <v>5.9800000000000004</v>
      </c>
      <c r="I1948" s="255"/>
      <c r="J1948" s="251"/>
      <c r="K1948" s="251"/>
      <c r="L1948" s="256"/>
      <c r="M1948" s="257"/>
      <c r="N1948" s="258"/>
      <c r="O1948" s="258"/>
      <c r="P1948" s="258"/>
      <c r="Q1948" s="258"/>
      <c r="R1948" s="258"/>
      <c r="S1948" s="258"/>
      <c r="T1948" s="259"/>
      <c r="U1948" s="14"/>
      <c r="V1948" s="14"/>
      <c r="W1948" s="14"/>
      <c r="X1948" s="14"/>
      <c r="Y1948" s="14"/>
      <c r="Z1948" s="14"/>
      <c r="AA1948" s="14"/>
      <c r="AB1948" s="14"/>
      <c r="AC1948" s="14"/>
      <c r="AD1948" s="14"/>
      <c r="AE1948" s="14"/>
      <c r="AT1948" s="260" t="s">
        <v>160</v>
      </c>
      <c r="AU1948" s="260" t="s">
        <v>83</v>
      </c>
      <c r="AV1948" s="14" t="s">
        <v>157</v>
      </c>
      <c r="AW1948" s="14" t="s">
        <v>30</v>
      </c>
      <c r="AX1948" s="14" t="s">
        <v>81</v>
      </c>
      <c r="AY1948" s="260" t="s">
        <v>151</v>
      </c>
    </row>
    <row r="1949" s="2" customFormat="1" ht="33" customHeight="1">
      <c r="A1949" s="38"/>
      <c r="B1949" s="39"/>
      <c r="C1949" s="220" t="s">
        <v>2549</v>
      </c>
      <c r="D1949" s="220" t="s">
        <v>153</v>
      </c>
      <c r="E1949" s="221" t="s">
        <v>2550</v>
      </c>
      <c r="F1949" s="222" t="s">
        <v>2551</v>
      </c>
      <c r="G1949" s="223" t="s">
        <v>156</v>
      </c>
      <c r="H1949" s="224">
        <v>64.989999999999995</v>
      </c>
      <c r="I1949" s="225"/>
      <c r="J1949" s="226">
        <f>ROUND(I1949*H1949,2)</f>
        <v>0</v>
      </c>
      <c r="K1949" s="227"/>
      <c r="L1949" s="44"/>
      <c r="M1949" s="228" t="s">
        <v>1</v>
      </c>
      <c r="N1949" s="229" t="s">
        <v>40</v>
      </c>
      <c r="O1949" s="92"/>
      <c r="P1949" s="230">
        <f>O1949*H1949</f>
        <v>0</v>
      </c>
      <c r="Q1949" s="230">
        <v>0.00062</v>
      </c>
      <c r="R1949" s="230">
        <f>Q1949*H1949</f>
        <v>0.040293799999999998</v>
      </c>
      <c r="S1949" s="230">
        <v>0</v>
      </c>
      <c r="T1949" s="231">
        <f>S1949*H1949</f>
        <v>0</v>
      </c>
      <c r="U1949" s="38"/>
      <c r="V1949" s="38"/>
      <c r="W1949" s="38"/>
      <c r="X1949" s="38"/>
      <c r="Y1949" s="38"/>
      <c r="Z1949" s="38"/>
      <c r="AA1949" s="38"/>
      <c r="AB1949" s="38"/>
      <c r="AC1949" s="38"/>
      <c r="AD1949" s="38"/>
      <c r="AE1949" s="38"/>
      <c r="AR1949" s="232" t="s">
        <v>250</v>
      </c>
      <c r="AT1949" s="232" t="s">
        <v>153</v>
      </c>
      <c r="AU1949" s="232" t="s">
        <v>83</v>
      </c>
      <c r="AY1949" s="17" t="s">
        <v>151</v>
      </c>
      <c r="BE1949" s="233">
        <f>IF(N1949="základní",J1949,0)</f>
        <v>0</v>
      </c>
      <c r="BF1949" s="233">
        <f>IF(N1949="snížená",J1949,0)</f>
        <v>0</v>
      </c>
      <c r="BG1949" s="233">
        <f>IF(N1949="zákl. přenesená",J1949,0)</f>
        <v>0</v>
      </c>
      <c r="BH1949" s="233">
        <f>IF(N1949="sníž. přenesená",J1949,0)</f>
        <v>0</v>
      </c>
      <c r="BI1949" s="233">
        <f>IF(N1949="nulová",J1949,0)</f>
        <v>0</v>
      </c>
      <c r="BJ1949" s="17" t="s">
        <v>157</v>
      </c>
      <c r="BK1949" s="233">
        <f>ROUND(I1949*H1949,2)</f>
        <v>0</v>
      </c>
      <c r="BL1949" s="17" t="s">
        <v>250</v>
      </c>
      <c r="BM1949" s="232" t="s">
        <v>2552</v>
      </c>
    </row>
    <row r="1950" s="2" customFormat="1">
      <c r="A1950" s="38"/>
      <c r="B1950" s="39"/>
      <c r="C1950" s="40"/>
      <c r="D1950" s="234" t="s">
        <v>159</v>
      </c>
      <c r="E1950" s="40"/>
      <c r="F1950" s="235" t="s">
        <v>2551</v>
      </c>
      <c r="G1950" s="40"/>
      <c r="H1950" s="40"/>
      <c r="I1950" s="236"/>
      <c r="J1950" s="40"/>
      <c r="K1950" s="40"/>
      <c r="L1950" s="44"/>
      <c r="M1950" s="237"/>
      <c r="N1950" s="238"/>
      <c r="O1950" s="92"/>
      <c r="P1950" s="92"/>
      <c r="Q1950" s="92"/>
      <c r="R1950" s="92"/>
      <c r="S1950" s="92"/>
      <c r="T1950" s="93"/>
      <c r="U1950" s="38"/>
      <c r="V1950" s="38"/>
      <c r="W1950" s="38"/>
      <c r="X1950" s="38"/>
      <c r="Y1950" s="38"/>
      <c r="Z1950" s="38"/>
      <c r="AA1950" s="38"/>
      <c r="AB1950" s="38"/>
      <c r="AC1950" s="38"/>
      <c r="AD1950" s="38"/>
      <c r="AE1950" s="38"/>
      <c r="AT1950" s="17" t="s">
        <v>159</v>
      </c>
      <c r="AU1950" s="17" t="s">
        <v>83</v>
      </c>
    </row>
    <row r="1951" s="2" customFormat="1" ht="24.15" customHeight="1">
      <c r="A1951" s="38"/>
      <c r="B1951" s="39"/>
      <c r="C1951" s="220" t="s">
        <v>2553</v>
      </c>
      <c r="D1951" s="220" t="s">
        <v>153</v>
      </c>
      <c r="E1951" s="221" t="s">
        <v>2554</v>
      </c>
      <c r="F1951" s="222" t="s">
        <v>2555</v>
      </c>
      <c r="G1951" s="223" t="s">
        <v>267</v>
      </c>
      <c r="H1951" s="224">
        <v>2.286</v>
      </c>
      <c r="I1951" s="225"/>
      <c r="J1951" s="226">
        <f>ROUND(I1951*H1951,2)</f>
        <v>0</v>
      </c>
      <c r="K1951" s="227"/>
      <c r="L1951" s="44"/>
      <c r="M1951" s="228" t="s">
        <v>1</v>
      </c>
      <c r="N1951" s="229" t="s">
        <v>40</v>
      </c>
      <c r="O1951" s="92"/>
      <c r="P1951" s="230">
        <f>O1951*H1951</f>
        <v>0</v>
      </c>
      <c r="Q1951" s="230">
        <v>0</v>
      </c>
      <c r="R1951" s="230">
        <f>Q1951*H1951</f>
        <v>0</v>
      </c>
      <c r="S1951" s="230">
        <v>0</v>
      </c>
      <c r="T1951" s="231">
        <f>S1951*H1951</f>
        <v>0</v>
      </c>
      <c r="U1951" s="38"/>
      <c r="V1951" s="38"/>
      <c r="W1951" s="38"/>
      <c r="X1951" s="38"/>
      <c r="Y1951" s="38"/>
      <c r="Z1951" s="38"/>
      <c r="AA1951" s="38"/>
      <c r="AB1951" s="38"/>
      <c r="AC1951" s="38"/>
      <c r="AD1951" s="38"/>
      <c r="AE1951" s="38"/>
      <c r="AR1951" s="232" t="s">
        <v>250</v>
      </c>
      <c r="AT1951" s="232" t="s">
        <v>153</v>
      </c>
      <c r="AU1951" s="232" t="s">
        <v>83</v>
      </c>
      <c r="AY1951" s="17" t="s">
        <v>151</v>
      </c>
      <c r="BE1951" s="233">
        <f>IF(N1951="základní",J1951,0)</f>
        <v>0</v>
      </c>
      <c r="BF1951" s="233">
        <f>IF(N1951="snížená",J1951,0)</f>
        <v>0</v>
      </c>
      <c r="BG1951" s="233">
        <f>IF(N1951="zákl. přenesená",J1951,0)</f>
        <v>0</v>
      </c>
      <c r="BH1951" s="233">
        <f>IF(N1951="sníž. přenesená",J1951,0)</f>
        <v>0</v>
      </c>
      <c r="BI1951" s="233">
        <f>IF(N1951="nulová",J1951,0)</f>
        <v>0</v>
      </c>
      <c r="BJ1951" s="17" t="s">
        <v>157</v>
      </c>
      <c r="BK1951" s="233">
        <f>ROUND(I1951*H1951,2)</f>
        <v>0</v>
      </c>
      <c r="BL1951" s="17" t="s">
        <v>250</v>
      </c>
      <c r="BM1951" s="232" t="s">
        <v>2556</v>
      </c>
    </row>
    <row r="1952" s="2" customFormat="1">
      <c r="A1952" s="38"/>
      <c r="B1952" s="39"/>
      <c r="C1952" s="40"/>
      <c r="D1952" s="234" t="s">
        <v>159</v>
      </c>
      <c r="E1952" s="40"/>
      <c r="F1952" s="235" t="s">
        <v>2557</v>
      </c>
      <c r="G1952" s="40"/>
      <c r="H1952" s="40"/>
      <c r="I1952" s="236"/>
      <c r="J1952" s="40"/>
      <c r="K1952" s="40"/>
      <c r="L1952" s="44"/>
      <c r="M1952" s="237"/>
      <c r="N1952" s="238"/>
      <c r="O1952" s="92"/>
      <c r="P1952" s="92"/>
      <c r="Q1952" s="92"/>
      <c r="R1952" s="92"/>
      <c r="S1952" s="92"/>
      <c r="T1952" s="93"/>
      <c r="U1952" s="38"/>
      <c r="V1952" s="38"/>
      <c r="W1952" s="38"/>
      <c r="X1952" s="38"/>
      <c r="Y1952" s="38"/>
      <c r="Z1952" s="38"/>
      <c r="AA1952" s="38"/>
      <c r="AB1952" s="38"/>
      <c r="AC1952" s="38"/>
      <c r="AD1952" s="38"/>
      <c r="AE1952" s="38"/>
      <c r="AT1952" s="17" t="s">
        <v>159</v>
      </c>
      <c r="AU1952" s="17" t="s">
        <v>83</v>
      </c>
    </row>
    <row r="1953" s="12" customFormat="1" ht="22.8" customHeight="1">
      <c r="A1953" s="12"/>
      <c r="B1953" s="204"/>
      <c r="C1953" s="205"/>
      <c r="D1953" s="206" t="s">
        <v>72</v>
      </c>
      <c r="E1953" s="218" t="s">
        <v>2558</v>
      </c>
      <c r="F1953" s="218" t="s">
        <v>2559</v>
      </c>
      <c r="G1953" s="205"/>
      <c r="H1953" s="205"/>
      <c r="I1953" s="208"/>
      <c r="J1953" s="219">
        <f>BK1953</f>
        <v>0</v>
      </c>
      <c r="K1953" s="205"/>
      <c r="L1953" s="210"/>
      <c r="M1953" s="211"/>
      <c r="N1953" s="212"/>
      <c r="O1953" s="212"/>
      <c r="P1953" s="213">
        <f>SUM(P1954:P1963)</f>
        <v>0</v>
      </c>
      <c r="Q1953" s="212"/>
      <c r="R1953" s="213">
        <f>SUM(R1954:R1963)</f>
        <v>1.3755580000000001</v>
      </c>
      <c r="S1953" s="212"/>
      <c r="T1953" s="214">
        <f>SUM(T1954:T1963)</f>
        <v>0</v>
      </c>
      <c r="U1953" s="12"/>
      <c r="V1953" s="12"/>
      <c r="W1953" s="12"/>
      <c r="X1953" s="12"/>
      <c r="Y1953" s="12"/>
      <c r="Z1953" s="12"/>
      <c r="AA1953" s="12"/>
      <c r="AB1953" s="12"/>
      <c r="AC1953" s="12"/>
      <c r="AD1953" s="12"/>
      <c r="AE1953" s="12"/>
      <c r="AR1953" s="215" t="s">
        <v>83</v>
      </c>
      <c r="AT1953" s="216" t="s">
        <v>72</v>
      </c>
      <c r="AU1953" s="216" t="s">
        <v>81</v>
      </c>
      <c r="AY1953" s="215" t="s">
        <v>151</v>
      </c>
      <c r="BK1953" s="217">
        <f>SUM(BK1954:BK1963)</f>
        <v>0</v>
      </c>
    </row>
    <row r="1954" s="2" customFormat="1" ht="24.15" customHeight="1">
      <c r="A1954" s="38"/>
      <c r="B1954" s="39"/>
      <c r="C1954" s="220" t="s">
        <v>2560</v>
      </c>
      <c r="D1954" s="220" t="s">
        <v>153</v>
      </c>
      <c r="E1954" s="221" t="s">
        <v>2561</v>
      </c>
      <c r="F1954" s="222" t="s">
        <v>2562</v>
      </c>
      <c r="G1954" s="223" t="s">
        <v>156</v>
      </c>
      <c r="H1954" s="224">
        <v>14.305</v>
      </c>
      <c r="I1954" s="225"/>
      <c r="J1954" s="226">
        <f>ROUND(I1954*H1954,2)</f>
        <v>0</v>
      </c>
      <c r="K1954" s="227"/>
      <c r="L1954" s="44"/>
      <c r="M1954" s="228" t="s">
        <v>1</v>
      </c>
      <c r="N1954" s="229" t="s">
        <v>40</v>
      </c>
      <c r="O1954" s="92"/>
      <c r="P1954" s="230">
        <f>O1954*H1954</f>
        <v>0</v>
      </c>
      <c r="Q1954" s="230">
        <v>0.040000000000000001</v>
      </c>
      <c r="R1954" s="230">
        <f>Q1954*H1954</f>
        <v>0.57220000000000004</v>
      </c>
      <c r="S1954" s="230">
        <v>0</v>
      </c>
      <c r="T1954" s="231">
        <f>S1954*H1954</f>
        <v>0</v>
      </c>
      <c r="U1954" s="38"/>
      <c r="V1954" s="38"/>
      <c r="W1954" s="38"/>
      <c r="X1954" s="38"/>
      <c r="Y1954" s="38"/>
      <c r="Z1954" s="38"/>
      <c r="AA1954" s="38"/>
      <c r="AB1954" s="38"/>
      <c r="AC1954" s="38"/>
      <c r="AD1954" s="38"/>
      <c r="AE1954" s="38"/>
      <c r="AR1954" s="232" t="s">
        <v>250</v>
      </c>
      <c r="AT1954" s="232" t="s">
        <v>153</v>
      </c>
      <c r="AU1954" s="232" t="s">
        <v>83</v>
      </c>
      <c r="AY1954" s="17" t="s">
        <v>151</v>
      </c>
      <c r="BE1954" s="233">
        <f>IF(N1954="základní",J1954,0)</f>
        <v>0</v>
      </c>
      <c r="BF1954" s="233">
        <f>IF(N1954="snížená",J1954,0)</f>
        <v>0</v>
      </c>
      <c r="BG1954" s="233">
        <f>IF(N1954="zákl. přenesená",J1954,0)</f>
        <v>0</v>
      </c>
      <c r="BH1954" s="233">
        <f>IF(N1954="sníž. přenesená",J1954,0)</f>
        <v>0</v>
      </c>
      <c r="BI1954" s="233">
        <f>IF(N1954="nulová",J1954,0)</f>
        <v>0</v>
      </c>
      <c r="BJ1954" s="17" t="s">
        <v>157</v>
      </c>
      <c r="BK1954" s="233">
        <f>ROUND(I1954*H1954,2)</f>
        <v>0</v>
      </c>
      <c r="BL1954" s="17" t="s">
        <v>250</v>
      </c>
      <c r="BM1954" s="232" t="s">
        <v>2563</v>
      </c>
    </row>
    <row r="1955" s="2" customFormat="1">
      <c r="A1955" s="38"/>
      <c r="B1955" s="39"/>
      <c r="C1955" s="40"/>
      <c r="D1955" s="234" t="s">
        <v>159</v>
      </c>
      <c r="E1955" s="40"/>
      <c r="F1955" s="235" t="s">
        <v>2562</v>
      </c>
      <c r="G1955" s="40"/>
      <c r="H1955" s="40"/>
      <c r="I1955" s="236"/>
      <c r="J1955" s="40"/>
      <c r="K1955" s="40"/>
      <c r="L1955" s="44"/>
      <c r="M1955" s="237"/>
      <c r="N1955" s="238"/>
      <c r="O1955" s="92"/>
      <c r="P1955" s="92"/>
      <c r="Q1955" s="92"/>
      <c r="R1955" s="92"/>
      <c r="S1955" s="92"/>
      <c r="T1955" s="93"/>
      <c r="U1955" s="38"/>
      <c r="V1955" s="38"/>
      <c r="W1955" s="38"/>
      <c r="X1955" s="38"/>
      <c r="Y1955" s="38"/>
      <c r="Z1955" s="38"/>
      <c r="AA1955" s="38"/>
      <c r="AB1955" s="38"/>
      <c r="AC1955" s="38"/>
      <c r="AD1955" s="38"/>
      <c r="AE1955" s="38"/>
      <c r="AT1955" s="17" t="s">
        <v>159</v>
      </c>
      <c r="AU1955" s="17" t="s">
        <v>83</v>
      </c>
    </row>
    <row r="1956" s="13" customFormat="1">
      <c r="A1956" s="13"/>
      <c r="B1956" s="239"/>
      <c r="C1956" s="240"/>
      <c r="D1956" s="234" t="s">
        <v>160</v>
      </c>
      <c r="E1956" s="241" t="s">
        <v>1</v>
      </c>
      <c r="F1956" s="242" t="s">
        <v>2564</v>
      </c>
      <c r="G1956" s="240"/>
      <c r="H1956" s="243">
        <v>14.305</v>
      </c>
      <c r="I1956" s="244"/>
      <c r="J1956" s="240"/>
      <c r="K1956" s="240"/>
      <c r="L1956" s="245"/>
      <c r="M1956" s="246"/>
      <c r="N1956" s="247"/>
      <c r="O1956" s="247"/>
      <c r="P1956" s="247"/>
      <c r="Q1956" s="247"/>
      <c r="R1956" s="247"/>
      <c r="S1956" s="247"/>
      <c r="T1956" s="248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49" t="s">
        <v>160</v>
      </c>
      <c r="AU1956" s="249" t="s">
        <v>83</v>
      </c>
      <c r="AV1956" s="13" t="s">
        <v>83</v>
      </c>
      <c r="AW1956" s="13" t="s">
        <v>30</v>
      </c>
      <c r="AX1956" s="13" t="s">
        <v>73</v>
      </c>
      <c r="AY1956" s="249" t="s">
        <v>151</v>
      </c>
    </row>
    <row r="1957" s="14" customFormat="1">
      <c r="A1957" s="14"/>
      <c r="B1957" s="250"/>
      <c r="C1957" s="251"/>
      <c r="D1957" s="234" t="s">
        <v>160</v>
      </c>
      <c r="E1957" s="252" t="s">
        <v>1</v>
      </c>
      <c r="F1957" s="253" t="s">
        <v>162</v>
      </c>
      <c r="G1957" s="251"/>
      <c r="H1957" s="254">
        <v>14.305</v>
      </c>
      <c r="I1957" s="255"/>
      <c r="J1957" s="251"/>
      <c r="K1957" s="251"/>
      <c r="L1957" s="256"/>
      <c r="M1957" s="257"/>
      <c r="N1957" s="258"/>
      <c r="O1957" s="258"/>
      <c r="P1957" s="258"/>
      <c r="Q1957" s="258"/>
      <c r="R1957" s="258"/>
      <c r="S1957" s="258"/>
      <c r="T1957" s="259"/>
      <c r="U1957" s="14"/>
      <c r="V1957" s="14"/>
      <c r="W1957" s="14"/>
      <c r="X1957" s="14"/>
      <c r="Y1957" s="14"/>
      <c r="Z1957" s="14"/>
      <c r="AA1957" s="14"/>
      <c r="AB1957" s="14"/>
      <c r="AC1957" s="14"/>
      <c r="AD1957" s="14"/>
      <c r="AE1957" s="14"/>
      <c r="AT1957" s="260" t="s">
        <v>160</v>
      </c>
      <c r="AU1957" s="260" t="s">
        <v>83</v>
      </c>
      <c r="AV1957" s="14" t="s">
        <v>157</v>
      </c>
      <c r="AW1957" s="14" t="s">
        <v>30</v>
      </c>
      <c r="AX1957" s="14" t="s">
        <v>81</v>
      </c>
      <c r="AY1957" s="260" t="s">
        <v>151</v>
      </c>
    </row>
    <row r="1958" s="2" customFormat="1" ht="21.75" customHeight="1">
      <c r="A1958" s="38"/>
      <c r="B1958" s="39"/>
      <c r="C1958" s="272" t="s">
        <v>2565</v>
      </c>
      <c r="D1958" s="272" t="s">
        <v>387</v>
      </c>
      <c r="E1958" s="273" t="s">
        <v>2566</v>
      </c>
      <c r="F1958" s="274" t="s">
        <v>2567</v>
      </c>
      <c r="G1958" s="275" t="s">
        <v>156</v>
      </c>
      <c r="H1958" s="276">
        <v>14.877000000000001</v>
      </c>
      <c r="I1958" s="277"/>
      <c r="J1958" s="278">
        <f>ROUND(I1958*H1958,2)</f>
        <v>0</v>
      </c>
      <c r="K1958" s="279"/>
      <c r="L1958" s="280"/>
      <c r="M1958" s="281" t="s">
        <v>1</v>
      </c>
      <c r="N1958" s="282" t="s">
        <v>40</v>
      </c>
      <c r="O1958" s="92"/>
      <c r="P1958" s="230">
        <f>O1958*H1958</f>
        <v>0</v>
      </c>
      <c r="Q1958" s="230">
        <v>0.053999999999999999</v>
      </c>
      <c r="R1958" s="230">
        <f>Q1958*H1958</f>
        <v>0.80335800000000002</v>
      </c>
      <c r="S1958" s="230">
        <v>0</v>
      </c>
      <c r="T1958" s="231">
        <f>S1958*H1958</f>
        <v>0</v>
      </c>
      <c r="U1958" s="38"/>
      <c r="V1958" s="38"/>
      <c r="W1958" s="38"/>
      <c r="X1958" s="38"/>
      <c r="Y1958" s="38"/>
      <c r="Z1958" s="38"/>
      <c r="AA1958" s="38"/>
      <c r="AB1958" s="38"/>
      <c r="AC1958" s="38"/>
      <c r="AD1958" s="38"/>
      <c r="AE1958" s="38"/>
      <c r="AR1958" s="232" t="s">
        <v>340</v>
      </c>
      <c r="AT1958" s="232" t="s">
        <v>387</v>
      </c>
      <c r="AU1958" s="232" t="s">
        <v>83</v>
      </c>
      <c r="AY1958" s="17" t="s">
        <v>151</v>
      </c>
      <c r="BE1958" s="233">
        <f>IF(N1958="základní",J1958,0)</f>
        <v>0</v>
      </c>
      <c r="BF1958" s="233">
        <f>IF(N1958="snížená",J1958,0)</f>
        <v>0</v>
      </c>
      <c r="BG1958" s="233">
        <f>IF(N1958="zákl. přenesená",J1958,0)</f>
        <v>0</v>
      </c>
      <c r="BH1958" s="233">
        <f>IF(N1958="sníž. přenesená",J1958,0)</f>
        <v>0</v>
      </c>
      <c r="BI1958" s="233">
        <f>IF(N1958="nulová",J1958,0)</f>
        <v>0</v>
      </c>
      <c r="BJ1958" s="17" t="s">
        <v>157</v>
      </c>
      <c r="BK1958" s="233">
        <f>ROUND(I1958*H1958,2)</f>
        <v>0</v>
      </c>
      <c r="BL1958" s="17" t="s">
        <v>250</v>
      </c>
      <c r="BM1958" s="232" t="s">
        <v>2568</v>
      </c>
    </row>
    <row r="1959" s="2" customFormat="1">
      <c r="A1959" s="38"/>
      <c r="B1959" s="39"/>
      <c r="C1959" s="40"/>
      <c r="D1959" s="234" t="s">
        <v>159</v>
      </c>
      <c r="E1959" s="40"/>
      <c r="F1959" s="235" t="s">
        <v>2567</v>
      </c>
      <c r="G1959" s="40"/>
      <c r="H1959" s="40"/>
      <c r="I1959" s="236"/>
      <c r="J1959" s="40"/>
      <c r="K1959" s="40"/>
      <c r="L1959" s="44"/>
      <c r="M1959" s="237"/>
      <c r="N1959" s="238"/>
      <c r="O1959" s="92"/>
      <c r="P1959" s="92"/>
      <c r="Q1959" s="92"/>
      <c r="R1959" s="92"/>
      <c r="S1959" s="92"/>
      <c r="T1959" s="93"/>
      <c r="U1959" s="38"/>
      <c r="V1959" s="38"/>
      <c r="W1959" s="38"/>
      <c r="X1959" s="38"/>
      <c r="Y1959" s="38"/>
      <c r="Z1959" s="38"/>
      <c r="AA1959" s="38"/>
      <c r="AB1959" s="38"/>
      <c r="AC1959" s="38"/>
      <c r="AD1959" s="38"/>
      <c r="AE1959" s="38"/>
      <c r="AT1959" s="17" t="s">
        <v>159</v>
      </c>
      <c r="AU1959" s="17" t="s">
        <v>83</v>
      </c>
    </row>
    <row r="1960" s="13" customFormat="1">
      <c r="A1960" s="13"/>
      <c r="B1960" s="239"/>
      <c r="C1960" s="240"/>
      <c r="D1960" s="234" t="s">
        <v>160</v>
      </c>
      <c r="E1960" s="241" t="s">
        <v>1</v>
      </c>
      <c r="F1960" s="242" t="s">
        <v>2569</v>
      </c>
      <c r="G1960" s="240"/>
      <c r="H1960" s="243">
        <v>14.877000000000001</v>
      </c>
      <c r="I1960" s="244"/>
      <c r="J1960" s="240"/>
      <c r="K1960" s="240"/>
      <c r="L1960" s="245"/>
      <c r="M1960" s="246"/>
      <c r="N1960" s="247"/>
      <c r="O1960" s="247"/>
      <c r="P1960" s="247"/>
      <c r="Q1960" s="247"/>
      <c r="R1960" s="247"/>
      <c r="S1960" s="247"/>
      <c r="T1960" s="248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49" t="s">
        <v>160</v>
      </c>
      <c r="AU1960" s="249" t="s">
        <v>83</v>
      </c>
      <c r="AV1960" s="13" t="s">
        <v>83</v>
      </c>
      <c r="AW1960" s="13" t="s">
        <v>30</v>
      </c>
      <c r="AX1960" s="13" t="s">
        <v>73</v>
      </c>
      <c r="AY1960" s="249" t="s">
        <v>151</v>
      </c>
    </row>
    <row r="1961" s="14" customFormat="1">
      <c r="A1961" s="14"/>
      <c r="B1961" s="250"/>
      <c r="C1961" s="251"/>
      <c r="D1961" s="234" t="s">
        <v>160</v>
      </c>
      <c r="E1961" s="252" t="s">
        <v>1</v>
      </c>
      <c r="F1961" s="253" t="s">
        <v>162</v>
      </c>
      <c r="G1961" s="251"/>
      <c r="H1961" s="254">
        <v>14.877000000000001</v>
      </c>
      <c r="I1961" s="255"/>
      <c r="J1961" s="251"/>
      <c r="K1961" s="251"/>
      <c r="L1961" s="256"/>
      <c r="M1961" s="257"/>
      <c r="N1961" s="258"/>
      <c r="O1961" s="258"/>
      <c r="P1961" s="258"/>
      <c r="Q1961" s="258"/>
      <c r="R1961" s="258"/>
      <c r="S1961" s="258"/>
      <c r="T1961" s="259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60" t="s">
        <v>160</v>
      </c>
      <c r="AU1961" s="260" t="s">
        <v>83</v>
      </c>
      <c r="AV1961" s="14" t="s">
        <v>157</v>
      </c>
      <c r="AW1961" s="14" t="s">
        <v>30</v>
      </c>
      <c r="AX1961" s="14" t="s">
        <v>81</v>
      </c>
      <c r="AY1961" s="260" t="s">
        <v>151</v>
      </c>
    </row>
    <row r="1962" s="2" customFormat="1" ht="24.15" customHeight="1">
      <c r="A1962" s="38"/>
      <c r="B1962" s="39"/>
      <c r="C1962" s="220" t="s">
        <v>2570</v>
      </c>
      <c r="D1962" s="220" t="s">
        <v>153</v>
      </c>
      <c r="E1962" s="221" t="s">
        <v>2571</v>
      </c>
      <c r="F1962" s="222" t="s">
        <v>2572</v>
      </c>
      <c r="G1962" s="223" t="s">
        <v>267</v>
      </c>
      <c r="H1962" s="224">
        <v>1.3759999999999999</v>
      </c>
      <c r="I1962" s="225"/>
      <c r="J1962" s="226">
        <f>ROUND(I1962*H1962,2)</f>
        <v>0</v>
      </c>
      <c r="K1962" s="227"/>
      <c r="L1962" s="44"/>
      <c r="M1962" s="228" t="s">
        <v>1</v>
      </c>
      <c r="N1962" s="229" t="s">
        <v>40</v>
      </c>
      <c r="O1962" s="92"/>
      <c r="P1962" s="230">
        <f>O1962*H1962</f>
        <v>0</v>
      </c>
      <c r="Q1962" s="230">
        <v>0</v>
      </c>
      <c r="R1962" s="230">
        <f>Q1962*H1962</f>
        <v>0</v>
      </c>
      <c r="S1962" s="230">
        <v>0</v>
      </c>
      <c r="T1962" s="231">
        <f>S1962*H1962</f>
        <v>0</v>
      </c>
      <c r="U1962" s="38"/>
      <c r="V1962" s="38"/>
      <c r="W1962" s="38"/>
      <c r="X1962" s="38"/>
      <c r="Y1962" s="38"/>
      <c r="Z1962" s="38"/>
      <c r="AA1962" s="38"/>
      <c r="AB1962" s="38"/>
      <c r="AC1962" s="38"/>
      <c r="AD1962" s="38"/>
      <c r="AE1962" s="38"/>
      <c r="AR1962" s="232" t="s">
        <v>250</v>
      </c>
      <c r="AT1962" s="232" t="s">
        <v>153</v>
      </c>
      <c r="AU1962" s="232" t="s">
        <v>83</v>
      </c>
      <c r="AY1962" s="17" t="s">
        <v>151</v>
      </c>
      <c r="BE1962" s="233">
        <f>IF(N1962="základní",J1962,0)</f>
        <v>0</v>
      </c>
      <c r="BF1962" s="233">
        <f>IF(N1962="snížená",J1962,0)</f>
        <v>0</v>
      </c>
      <c r="BG1962" s="233">
        <f>IF(N1962="zákl. přenesená",J1962,0)</f>
        <v>0</v>
      </c>
      <c r="BH1962" s="233">
        <f>IF(N1962="sníž. přenesená",J1962,0)</f>
        <v>0</v>
      </c>
      <c r="BI1962" s="233">
        <f>IF(N1962="nulová",J1962,0)</f>
        <v>0</v>
      </c>
      <c r="BJ1962" s="17" t="s">
        <v>157</v>
      </c>
      <c r="BK1962" s="233">
        <f>ROUND(I1962*H1962,2)</f>
        <v>0</v>
      </c>
      <c r="BL1962" s="17" t="s">
        <v>250</v>
      </c>
      <c r="BM1962" s="232" t="s">
        <v>2573</v>
      </c>
    </row>
    <row r="1963" s="2" customFormat="1">
      <c r="A1963" s="38"/>
      <c r="B1963" s="39"/>
      <c r="C1963" s="40"/>
      <c r="D1963" s="234" t="s">
        <v>159</v>
      </c>
      <c r="E1963" s="40"/>
      <c r="F1963" s="235" t="s">
        <v>2574</v>
      </c>
      <c r="G1963" s="40"/>
      <c r="H1963" s="40"/>
      <c r="I1963" s="236"/>
      <c r="J1963" s="40"/>
      <c r="K1963" s="40"/>
      <c r="L1963" s="44"/>
      <c r="M1963" s="237"/>
      <c r="N1963" s="238"/>
      <c r="O1963" s="92"/>
      <c r="P1963" s="92"/>
      <c r="Q1963" s="92"/>
      <c r="R1963" s="92"/>
      <c r="S1963" s="92"/>
      <c r="T1963" s="93"/>
      <c r="U1963" s="38"/>
      <c r="V1963" s="38"/>
      <c r="W1963" s="38"/>
      <c r="X1963" s="38"/>
      <c r="Y1963" s="38"/>
      <c r="Z1963" s="38"/>
      <c r="AA1963" s="38"/>
      <c r="AB1963" s="38"/>
      <c r="AC1963" s="38"/>
      <c r="AD1963" s="38"/>
      <c r="AE1963" s="38"/>
      <c r="AT1963" s="17" t="s">
        <v>159</v>
      </c>
      <c r="AU1963" s="17" t="s">
        <v>83</v>
      </c>
    </row>
    <row r="1964" s="12" customFormat="1" ht="22.8" customHeight="1">
      <c r="A1964" s="12"/>
      <c r="B1964" s="204"/>
      <c r="C1964" s="205"/>
      <c r="D1964" s="206" t="s">
        <v>72</v>
      </c>
      <c r="E1964" s="218" t="s">
        <v>2575</v>
      </c>
      <c r="F1964" s="218" t="s">
        <v>2576</v>
      </c>
      <c r="G1964" s="205"/>
      <c r="H1964" s="205"/>
      <c r="I1964" s="208"/>
      <c r="J1964" s="219">
        <f>BK1964</f>
        <v>0</v>
      </c>
      <c r="K1964" s="205"/>
      <c r="L1964" s="210"/>
      <c r="M1964" s="211"/>
      <c r="N1964" s="212"/>
      <c r="O1964" s="212"/>
      <c r="P1964" s="213">
        <f>SUM(P1965:P1974)</f>
        <v>0</v>
      </c>
      <c r="Q1964" s="212"/>
      <c r="R1964" s="213">
        <f>SUM(R1965:R1974)</f>
        <v>0</v>
      </c>
      <c r="S1964" s="212"/>
      <c r="T1964" s="214">
        <f>SUM(T1965:T1974)</f>
        <v>0.12945600000000002</v>
      </c>
      <c r="U1964" s="12"/>
      <c r="V1964" s="12"/>
      <c r="W1964" s="12"/>
      <c r="X1964" s="12"/>
      <c r="Y1964" s="12"/>
      <c r="Z1964" s="12"/>
      <c r="AA1964" s="12"/>
      <c r="AB1964" s="12"/>
      <c r="AC1964" s="12"/>
      <c r="AD1964" s="12"/>
      <c r="AE1964" s="12"/>
      <c r="AR1964" s="215" t="s">
        <v>83</v>
      </c>
      <c r="AT1964" s="216" t="s">
        <v>72</v>
      </c>
      <c r="AU1964" s="216" t="s">
        <v>81</v>
      </c>
      <c r="AY1964" s="215" t="s">
        <v>151</v>
      </c>
      <c r="BK1964" s="217">
        <f>SUM(BK1965:BK1974)</f>
        <v>0</v>
      </c>
    </row>
    <row r="1965" s="2" customFormat="1" ht="24.15" customHeight="1">
      <c r="A1965" s="38"/>
      <c r="B1965" s="39"/>
      <c r="C1965" s="220" t="s">
        <v>2577</v>
      </c>
      <c r="D1965" s="220" t="s">
        <v>153</v>
      </c>
      <c r="E1965" s="221" t="s">
        <v>2578</v>
      </c>
      <c r="F1965" s="222" t="s">
        <v>2579</v>
      </c>
      <c r="G1965" s="223" t="s">
        <v>156</v>
      </c>
      <c r="H1965" s="224">
        <v>43.152000000000001</v>
      </c>
      <c r="I1965" s="225"/>
      <c r="J1965" s="226">
        <f>ROUND(I1965*H1965,2)</f>
        <v>0</v>
      </c>
      <c r="K1965" s="227"/>
      <c r="L1965" s="44"/>
      <c r="M1965" s="228" t="s">
        <v>1</v>
      </c>
      <c r="N1965" s="229" t="s">
        <v>40</v>
      </c>
      <c r="O1965" s="92"/>
      <c r="P1965" s="230">
        <f>O1965*H1965</f>
        <v>0</v>
      </c>
      <c r="Q1965" s="230">
        <v>0</v>
      </c>
      <c r="R1965" s="230">
        <f>Q1965*H1965</f>
        <v>0</v>
      </c>
      <c r="S1965" s="230">
        <v>0.0030000000000000001</v>
      </c>
      <c r="T1965" s="231">
        <f>S1965*H1965</f>
        <v>0.12945600000000002</v>
      </c>
      <c r="U1965" s="38"/>
      <c r="V1965" s="38"/>
      <c r="W1965" s="38"/>
      <c r="X1965" s="38"/>
      <c r="Y1965" s="38"/>
      <c r="Z1965" s="38"/>
      <c r="AA1965" s="38"/>
      <c r="AB1965" s="38"/>
      <c r="AC1965" s="38"/>
      <c r="AD1965" s="38"/>
      <c r="AE1965" s="38"/>
      <c r="AR1965" s="232" t="s">
        <v>250</v>
      </c>
      <c r="AT1965" s="232" t="s">
        <v>153</v>
      </c>
      <c r="AU1965" s="232" t="s">
        <v>83</v>
      </c>
      <c r="AY1965" s="17" t="s">
        <v>151</v>
      </c>
      <c r="BE1965" s="233">
        <f>IF(N1965="základní",J1965,0)</f>
        <v>0</v>
      </c>
      <c r="BF1965" s="233">
        <f>IF(N1965="snížená",J1965,0)</f>
        <v>0</v>
      </c>
      <c r="BG1965" s="233">
        <f>IF(N1965="zákl. přenesená",J1965,0)</f>
        <v>0</v>
      </c>
      <c r="BH1965" s="233">
        <f>IF(N1965="sníž. přenesená",J1965,0)</f>
        <v>0</v>
      </c>
      <c r="BI1965" s="233">
        <f>IF(N1965="nulová",J1965,0)</f>
        <v>0</v>
      </c>
      <c r="BJ1965" s="17" t="s">
        <v>157</v>
      </c>
      <c r="BK1965" s="233">
        <f>ROUND(I1965*H1965,2)</f>
        <v>0</v>
      </c>
      <c r="BL1965" s="17" t="s">
        <v>250</v>
      </c>
      <c r="BM1965" s="232" t="s">
        <v>2580</v>
      </c>
    </row>
    <row r="1966" s="2" customFormat="1">
      <c r="A1966" s="38"/>
      <c r="B1966" s="39"/>
      <c r="C1966" s="40"/>
      <c r="D1966" s="234" t="s">
        <v>159</v>
      </c>
      <c r="E1966" s="40"/>
      <c r="F1966" s="235" t="s">
        <v>2579</v>
      </c>
      <c r="G1966" s="40"/>
      <c r="H1966" s="40"/>
      <c r="I1966" s="236"/>
      <c r="J1966" s="40"/>
      <c r="K1966" s="40"/>
      <c r="L1966" s="44"/>
      <c r="M1966" s="237"/>
      <c r="N1966" s="238"/>
      <c r="O1966" s="92"/>
      <c r="P1966" s="92"/>
      <c r="Q1966" s="92"/>
      <c r="R1966" s="92"/>
      <c r="S1966" s="92"/>
      <c r="T1966" s="93"/>
      <c r="U1966" s="38"/>
      <c r="V1966" s="38"/>
      <c r="W1966" s="38"/>
      <c r="X1966" s="38"/>
      <c r="Y1966" s="38"/>
      <c r="Z1966" s="38"/>
      <c r="AA1966" s="38"/>
      <c r="AB1966" s="38"/>
      <c r="AC1966" s="38"/>
      <c r="AD1966" s="38"/>
      <c r="AE1966" s="38"/>
      <c r="AT1966" s="17" t="s">
        <v>159</v>
      </c>
      <c r="AU1966" s="17" t="s">
        <v>83</v>
      </c>
    </row>
    <row r="1967" s="13" customFormat="1">
      <c r="A1967" s="13"/>
      <c r="B1967" s="239"/>
      <c r="C1967" s="240"/>
      <c r="D1967" s="234" t="s">
        <v>160</v>
      </c>
      <c r="E1967" s="241" t="s">
        <v>1</v>
      </c>
      <c r="F1967" s="242" t="s">
        <v>2581</v>
      </c>
      <c r="G1967" s="240"/>
      <c r="H1967" s="243">
        <v>43.152000000000001</v>
      </c>
      <c r="I1967" s="244"/>
      <c r="J1967" s="240"/>
      <c r="K1967" s="240"/>
      <c r="L1967" s="245"/>
      <c r="M1967" s="246"/>
      <c r="N1967" s="247"/>
      <c r="O1967" s="247"/>
      <c r="P1967" s="247"/>
      <c r="Q1967" s="247"/>
      <c r="R1967" s="247"/>
      <c r="S1967" s="247"/>
      <c r="T1967" s="248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T1967" s="249" t="s">
        <v>160</v>
      </c>
      <c r="AU1967" s="249" t="s">
        <v>83</v>
      </c>
      <c r="AV1967" s="13" t="s">
        <v>83</v>
      </c>
      <c r="AW1967" s="13" t="s">
        <v>30</v>
      </c>
      <c r="AX1967" s="13" t="s">
        <v>73</v>
      </c>
      <c r="AY1967" s="249" t="s">
        <v>151</v>
      </c>
    </row>
    <row r="1968" s="14" customFormat="1">
      <c r="A1968" s="14"/>
      <c r="B1968" s="250"/>
      <c r="C1968" s="251"/>
      <c r="D1968" s="234" t="s">
        <v>160</v>
      </c>
      <c r="E1968" s="252" t="s">
        <v>1</v>
      </c>
      <c r="F1968" s="253" t="s">
        <v>162</v>
      </c>
      <c r="G1968" s="251"/>
      <c r="H1968" s="254">
        <v>43.152000000000001</v>
      </c>
      <c r="I1968" s="255"/>
      <c r="J1968" s="251"/>
      <c r="K1968" s="251"/>
      <c r="L1968" s="256"/>
      <c r="M1968" s="257"/>
      <c r="N1968" s="258"/>
      <c r="O1968" s="258"/>
      <c r="P1968" s="258"/>
      <c r="Q1968" s="258"/>
      <c r="R1968" s="258"/>
      <c r="S1968" s="258"/>
      <c r="T1968" s="259"/>
      <c r="U1968" s="14"/>
      <c r="V1968" s="14"/>
      <c r="W1968" s="14"/>
      <c r="X1968" s="14"/>
      <c r="Y1968" s="14"/>
      <c r="Z1968" s="14"/>
      <c r="AA1968" s="14"/>
      <c r="AB1968" s="14"/>
      <c r="AC1968" s="14"/>
      <c r="AD1968" s="14"/>
      <c r="AE1968" s="14"/>
      <c r="AT1968" s="260" t="s">
        <v>160</v>
      </c>
      <c r="AU1968" s="260" t="s">
        <v>83</v>
      </c>
      <c r="AV1968" s="14" t="s">
        <v>157</v>
      </c>
      <c r="AW1968" s="14" t="s">
        <v>30</v>
      </c>
      <c r="AX1968" s="14" t="s">
        <v>81</v>
      </c>
      <c r="AY1968" s="260" t="s">
        <v>151</v>
      </c>
    </row>
    <row r="1969" s="2" customFormat="1" ht="16.5" customHeight="1">
      <c r="A1969" s="38"/>
      <c r="B1969" s="39"/>
      <c r="C1969" s="220" t="s">
        <v>2582</v>
      </c>
      <c r="D1969" s="220" t="s">
        <v>153</v>
      </c>
      <c r="E1969" s="221" t="s">
        <v>2583</v>
      </c>
      <c r="F1969" s="222" t="s">
        <v>2584</v>
      </c>
      <c r="G1969" s="223" t="s">
        <v>156</v>
      </c>
      <c r="H1969" s="224">
        <v>31.231999999999999</v>
      </c>
      <c r="I1969" s="225"/>
      <c r="J1969" s="226">
        <f>ROUND(I1969*H1969,2)</f>
        <v>0</v>
      </c>
      <c r="K1969" s="227"/>
      <c r="L1969" s="44"/>
      <c r="M1969" s="228" t="s">
        <v>1</v>
      </c>
      <c r="N1969" s="229" t="s">
        <v>40</v>
      </c>
      <c r="O1969" s="92"/>
      <c r="P1969" s="230">
        <f>O1969*H1969</f>
        <v>0</v>
      </c>
      <c r="Q1969" s="230">
        <v>0</v>
      </c>
      <c r="R1969" s="230">
        <f>Q1969*H1969</f>
        <v>0</v>
      </c>
      <c r="S1969" s="230">
        <v>0</v>
      </c>
      <c r="T1969" s="231">
        <f>S1969*H1969</f>
        <v>0</v>
      </c>
      <c r="U1969" s="38"/>
      <c r="V1969" s="38"/>
      <c r="W1969" s="38"/>
      <c r="X1969" s="38"/>
      <c r="Y1969" s="38"/>
      <c r="Z1969" s="38"/>
      <c r="AA1969" s="38"/>
      <c r="AB1969" s="38"/>
      <c r="AC1969" s="38"/>
      <c r="AD1969" s="38"/>
      <c r="AE1969" s="38"/>
      <c r="AR1969" s="232" t="s">
        <v>250</v>
      </c>
      <c r="AT1969" s="232" t="s">
        <v>153</v>
      </c>
      <c r="AU1969" s="232" t="s">
        <v>83</v>
      </c>
      <c r="AY1969" s="17" t="s">
        <v>151</v>
      </c>
      <c r="BE1969" s="233">
        <f>IF(N1969="základní",J1969,0)</f>
        <v>0</v>
      </c>
      <c r="BF1969" s="233">
        <f>IF(N1969="snížená",J1969,0)</f>
        <v>0</v>
      </c>
      <c r="BG1969" s="233">
        <f>IF(N1969="zákl. přenesená",J1969,0)</f>
        <v>0</v>
      </c>
      <c r="BH1969" s="233">
        <f>IF(N1969="sníž. přenesená",J1969,0)</f>
        <v>0</v>
      </c>
      <c r="BI1969" s="233">
        <f>IF(N1969="nulová",J1969,0)</f>
        <v>0</v>
      </c>
      <c r="BJ1969" s="17" t="s">
        <v>157</v>
      </c>
      <c r="BK1969" s="233">
        <f>ROUND(I1969*H1969,2)</f>
        <v>0</v>
      </c>
      <c r="BL1969" s="17" t="s">
        <v>250</v>
      </c>
      <c r="BM1969" s="232" t="s">
        <v>2585</v>
      </c>
    </row>
    <row r="1970" s="2" customFormat="1">
      <c r="A1970" s="38"/>
      <c r="B1970" s="39"/>
      <c r="C1970" s="40"/>
      <c r="D1970" s="234" t="s">
        <v>159</v>
      </c>
      <c r="E1970" s="40"/>
      <c r="F1970" s="235" t="s">
        <v>2584</v>
      </c>
      <c r="G1970" s="40"/>
      <c r="H1970" s="40"/>
      <c r="I1970" s="236"/>
      <c r="J1970" s="40"/>
      <c r="K1970" s="40"/>
      <c r="L1970" s="44"/>
      <c r="M1970" s="237"/>
      <c r="N1970" s="238"/>
      <c r="O1970" s="92"/>
      <c r="P1970" s="92"/>
      <c r="Q1970" s="92"/>
      <c r="R1970" s="92"/>
      <c r="S1970" s="92"/>
      <c r="T1970" s="93"/>
      <c r="U1970" s="38"/>
      <c r="V1970" s="38"/>
      <c r="W1970" s="38"/>
      <c r="X1970" s="38"/>
      <c r="Y1970" s="38"/>
      <c r="Z1970" s="38"/>
      <c r="AA1970" s="38"/>
      <c r="AB1970" s="38"/>
      <c r="AC1970" s="38"/>
      <c r="AD1970" s="38"/>
      <c r="AE1970" s="38"/>
      <c r="AT1970" s="17" t="s">
        <v>159</v>
      </c>
      <c r="AU1970" s="17" t="s">
        <v>83</v>
      </c>
    </row>
    <row r="1971" s="13" customFormat="1">
      <c r="A1971" s="13"/>
      <c r="B1971" s="239"/>
      <c r="C1971" s="240"/>
      <c r="D1971" s="234" t="s">
        <v>160</v>
      </c>
      <c r="E1971" s="241" t="s">
        <v>1</v>
      </c>
      <c r="F1971" s="242" t="s">
        <v>929</v>
      </c>
      <c r="G1971" s="240"/>
      <c r="H1971" s="243">
        <v>31.231999999999999</v>
      </c>
      <c r="I1971" s="244"/>
      <c r="J1971" s="240"/>
      <c r="K1971" s="240"/>
      <c r="L1971" s="245"/>
      <c r="M1971" s="246"/>
      <c r="N1971" s="247"/>
      <c r="O1971" s="247"/>
      <c r="P1971" s="247"/>
      <c r="Q1971" s="247"/>
      <c r="R1971" s="247"/>
      <c r="S1971" s="247"/>
      <c r="T1971" s="248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T1971" s="249" t="s">
        <v>160</v>
      </c>
      <c r="AU1971" s="249" t="s">
        <v>83</v>
      </c>
      <c r="AV1971" s="13" t="s">
        <v>83</v>
      </c>
      <c r="AW1971" s="13" t="s">
        <v>30</v>
      </c>
      <c r="AX1971" s="13" t="s">
        <v>73</v>
      </c>
      <c r="AY1971" s="249" t="s">
        <v>151</v>
      </c>
    </row>
    <row r="1972" s="14" customFormat="1">
      <c r="A1972" s="14"/>
      <c r="B1972" s="250"/>
      <c r="C1972" s="251"/>
      <c r="D1972" s="234" t="s">
        <v>160</v>
      </c>
      <c r="E1972" s="252" t="s">
        <v>1</v>
      </c>
      <c r="F1972" s="253" t="s">
        <v>162</v>
      </c>
      <c r="G1972" s="251"/>
      <c r="H1972" s="254">
        <v>31.231999999999999</v>
      </c>
      <c r="I1972" s="255"/>
      <c r="J1972" s="251"/>
      <c r="K1972" s="251"/>
      <c r="L1972" s="256"/>
      <c r="M1972" s="257"/>
      <c r="N1972" s="258"/>
      <c r="O1972" s="258"/>
      <c r="P1972" s="258"/>
      <c r="Q1972" s="258"/>
      <c r="R1972" s="258"/>
      <c r="S1972" s="258"/>
      <c r="T1972" s="259"/>
      <c r="U1972" s="14"/>
      <c r="V1972" s="14"/>
      <c r="W1972" s="14"/>
      <c r="X1972" s="14"/>
      <c r="Y1972" s="14"/>
      <c r="Z1972" s="14"/>
      <c r="AA1972" s="14"/>
      <c r="AB1972" s="14"/>
      <c r="AC1972" s="14"/>
      <c r="AD1972" s="14"/>
      <c r="AE1972" s="14"/>
      <c r="AT1972" s="260" t="s">
        <v>160</v>
      </c>
      <c r="AU1972" s="260" t="s">
        <v>83</v>
      </c>
      <c r="AV1972" s="14" t="s">
        <v>157</v>
      </c>
      <c r="AW1972" s="14" t="s">
        <v>30</v>
      </c>
      <c r="AX1972" s="14" t="s">
        <v>81</v>
      </c>
      <c r="AY1972" s="260" t="s">
        <v>151</v>
      </c>
    </row>
    <row r="1973" s="2" customFormat="1" ht="24.15" customHeight="1">
      <c r="A1973" s="38"/>
      <c r="B1973" s="39"/>
      <c r="C1973" s="220" t="s">
        <v>2586</v>
      </c>
      <c r="D1973" s="220" t="s">
        <v>153</v>
      </c>
      <c r="E1973" s="221" t="s">
        <v>2587</v>
      </c>
      <c r="F1973" s="222" t="s">
        <v>2588</v>
      </c>
      <c r="G1973" s="223" t="s">
        <v>267</v>
      </c>
      <c r="H1973" s="224">
        <v>0.025000000000000001</v>
      </c>
      <c r="I1973" s="225"/>
      <c r="J1973" s="226">
        <f>ROUND(I1973*H1973,2)</f>
        <v>0</v>
      </c>
      <c r="K1973" s="227"/>
      <c r="L1973" s="44"/>
      <c r="M1973" s="228" t="s">
        <v>1</v>
      </c>
      <c r="N1973" s="229" t="s">
        <v>40</v>
      </c>
      <c r="O1973" s="92"/>
      <c r="P1973" s="230">
        <f>O1973*H1973</f>
        <v>0</v>
      </c>
      <c r="Q1973" s="230">
        <v>0</v>
      </c>
      <c r="R1973" s="230">
        <f>Q1973*H1973</f>
        <v>0</v>
      </c>
      <c r="S1973" s="230">
        <v>0</v>
      </c>
      <c r="T1973" s="231">
        <f>S1973*H1973</f>
        <v>0</v>
      </c>
      <c r="U1973" s="38"/>
      <c r="V1973" s="38"/>
      <c r="W1973" s="38"/>
      <c r="X1973" s="38"/>
      <c r="Y1973" s="38"/>
      <c r="Z1973" s="38"/>
      <c r="AA1973" s="38"/>
      <c r="AB1973" s="38"/>
      <c r="AC1973" s="38"/>
      <c r="AD1973" s="38"/>
      <c r="AE1973" s="38"/>
      <c r="AR1973" s="232" t="s">
        <v>250</v>
      </c>
      <c r="AT1973" s="232" t="s">
        <v>153</v>
      </c>
      <c r="AU1973" s="232" t="s">
        <v>83</v>
      </c>
      <c r="AY1973" s="17" t="s">
        <v>151</v>
      </c>
      <c r="BE1973" s="233">
        <f>IF(N1973="základní",J1973,0)</f>
        <v>0</v>
      </c>
      <c r="BF1973" s="233">
        <f>IF(N1973="snížená",J1973,0)</f>
        <v>0</v>
      </c>
      <c r="BG1973" s="233">
        <f>IF(N1973="zákl. přenesená",J1973,0)</f>
        <v>0</v>
      </c>
      <c r="BH1973" s="233">
        <f>IF(N1973="sníž. přenesená",J1973,0)</f>
        <v>0</v>
      </c>
      <c r="BI1973" s="233">
        <f>IF(N1973="nulová",J1973,0)</f>
        <v>0</v>
      </c>
      <c r="BJ1973" s="17" t="s">
        <v>157</v>
      </c>
      <c r="BK1973" s="233">
        <f>ROUND(I1973*H1973,2)</f>
        <v>0</v>
      </c>
      <c r="BL1973" s="17" t="s">
        <v>250</v>
      </c>
      <c r="BM1973" s="232" t="s">
        <v>2589</v>
      </c>
    </row>
    <row r="1974" s="2" customFormat="1">
      <c r="A1974" s="38"/>
      <c r="B1974" s="39"/>
      <c r="C1974" s="40"/>
      <c r="D1974" s="234" t="s">
        <v>159</v>
      </c>
      <c r="E1974" s="40"/>
      <c r="F1974" s="235" t="s">
        <v>2590</v>
      </c>
      <c r="G1974" s="40"/>
      <c r="H1974" s="40"/>
      <c r="I1974" s="236"/>
      <c r="J1974" s="40"/>
      <c r="K1974" s="40"/>
      <c r="L1974" s="44"/>
      <c r="M1974" s="237"/>
      <c r="N1974" s="238"/>
      <c r="O1974" s="92"/>
      <c r="P1974" s="92"/>
      <c r="Q1974" s="92"/>
      <c r="R1974" s="92"/>
      <c r="S1974" s="92"/>
      <c r="T1974" s="93"/>
      <c r="U1974" s="38"/>
      <c r="V1974" s="38"/>
      <c r="W1974" s="38"/>
      <c r="X1974" s="38"/>
      <c r="Y1974" s="38"/>
      <c r="Z1974" s="38"/>
      <c r="AA1974" s="38"/>
      <c r="AB1974" s="38"/>
      <c r="AC1974" s="38"/>
      <c r="AD1974" s="38"/>
      <c r="AE1974" s="38"/>
      <c r="AT1974" s="17" t="s">
        <v>159</v>
      </c>
      <c r="AU1974" s="17" t="s">
        <v>83</v>
      </c>
    </row>
    <row r="1975" s="12" customFormat="1" ht="22.8" customHeight="1">
      <c r="A1975" s="12"/>
      <c r="B1975" s="204"/>
      <c r="C1975" s="205"/>
      <c r="D1975" s="206" t="s">
        <v>72</v>
      </c>
      <c r="E1975" s="218" t="s">
        <v>2591</v>
      </c>
      <c r="F1975" s="218" t="s">
        <v>2592</v>
      </c>
      <c r="G1975" s="205"/>
      <c r="H1975" s="205"/>
      <c r="I1975" s="208"/>
      <c r="J1975" s="219">
        <f>BK1975</f>
        <v>0</v>
      </c>
      <c r="K1975" s="205"/>
      <c r="L1975" s="210"/>
      <c r="M1975" s="211"/>
      <c r="N1975" s="212"/>
      <c r="O1975" s="212"/>
      <c r="P1975" s="213">
        <f>SUM(P1976:P1981)</f>
        <v>0</v>
      </c>
      <c r="Q1975" s="212"/>
      <c r="R1975" s="213">
        <f>SUM(R1976:R1981)</f>
        <v>0</v>
      </c>
      <c r="S1975" s="212"/>
      <c r="T1975" s="214">
        <f>SUM(T1976:T1981)</f>
        <v>0.39780150000000003</v>
      </c>
      <c r="U1975" s="12"/>
      <c r="V1975" s="12"/>
      <c r="W1975" s="12"/>
      <c r="X1975" s="12"/>
      <c r="Y1975" s="12"/>
      <c r="Z1975" s="12"/>
      <c r="AA1975" s="12"/>
      <c r="AB1975" s="12"/>
      <c r="AC1975" s="12"/>
      <c r="AD1975" s="12"/>
      <c r="AE1975" s="12"/>
      <c r="AR1975" s="215" t="s">
        <v>83</v>
      </c>
      <c r="AT1975" s="216" t="s">
        <v>72</v>
      </c>
      <c r="AU1975" s="216" t="s">
        <v>81</v>
      </c>
      <c r="AY1975" s="215" t="s">
        <v>151</v>
      </c>
      <c r="BK1975" s="217">
        <f>SUM(BK1976:BK1981)</f>
        <v>0</v>
      </c>
    </row>
    <row r="1976" s="2" customFormat="1" ht="24.15" customHeight="1">
      <c r="A1976" s="38"/>
      <c r="B1976" s="39"/>
      <c r="C1976" s="220" t="s">
        <v>2593</v>
      </c>
      <c r="D1976" s="220" t="s">
        <v>153</v>
      </c>
      <c r="E1976" s="221" t="s">
        <v>2594</v>
      </c>
      <c r="F1976" s="222" t="s">
        <v>2595</v>
      </c>
      <c r="G1976" s="223" t="s">
        <v>156</v>
      </c>
      <c r="H1976" s="224">
        <v>4.8810000000000002</v>
      </c>
      <c r="I1976" s="225"/>
      <c r="J1976" s="226">
        <f>ROUND(I1976*H1976,2)</f>
        <v>0</v>
      </c>
      <c r="K1976" s="227"/>
      <c r="L1976" s="44"/>
      <c r="M1976" s="228" t="s">
        <v>1</v>
      </c>
      <c r="N1976" s="229" t="s">
        <v>40</v>
      </c>
      <c r="O1976" s="92"/>
      <c r="P1976" s="230">
        <f>O1976*H1976</f>
        <v>0</v>
      </c>
      <c r="Q1976" s="230">
        <v>0</v>
      </c>
      <c r="R1976" s="230">
        <f>Q1976*H1976</f>
        <v>0</v>
      </c>
      <c r="S1976" s="230">
        <v>0.081500000000000003</v>
      </c>
      <c r="T1976" s="231">
        <f>S1976*H1976</f>
        <v>0.39780150000000003</v>
      </c>
      <c r="U1976" s="38"/>
      <c r="V1976" s="38"/>
      <c r="W1976" s="38"/>
      <c r="X1976" s="38"/>
      <c r="Y1976" s="38"/>
      <c r="Z1976" s="38"/>
      <c r="AA1976" s="38"/>
      <c r="AB1976" s="38"/>
      <c r="AC1976" s="38"/>
      <c r="AD1976" s="38"/>
      <c r="AE1976" s="38"/>
      <c r="AR1976" s="232" t="s">
        <v>250</v>
      </c>
      <c r="AT1976" s="232" t="s">
        <v>153</v>
      </c>
      <c r="AU1976" s="232" t="s">
        <v>83</v>
      </c>
      <c r="AY1976" s="17" t="s">
        <v>151</v>
      </c>
      <c r="BE1976" s="233">
        <f>IF(N1976="základní",J1976,0)</f>
        <v>0</v>
      </c>
      <c r="BF1976" s="233">
        <f>IF(N1976="snížená",J1976,0)</f>
        <v>0</v>
      </c>
      <c r="BG1976" s="233">
        <f>IF(N1976="zákl. přenesená",J1976,0)</f>
        <v>0</v>
      </c>
      <c r="BH1976" s="233">
        <f>IF(N1976="sníž. přenesená",J1976,0)</f>
        <v>0</v>
      </c>
      <c r="BI1976" s="233">
        <f>IF(N1976="nulová",J1976,0)</f>
        <v>0</v>
      </c>
      <c r="BJ1976" s="17" t="s">
        <v>157</v>
      </c>
      <c r="BK1976" s="233">
        <f>ROUND(I1976*H1976,2)</f>
        <v>0</v>
      </c>
      <c r="BL1976" s="17" t="s">
        <v>250</v>
      </c>
      <c r="BM1976" s="232" t="s">
        <v>2596</v>
      </c>
    </row>
    <row r="1977" s="2" customFormat="1">
      <c r="A1977" s="38"/>
      <c r="B1977" s="39"/>
      <c r="C1977" s="40"/>
      <c r="D1977" s="234" t="s">
        <v>159</v>
      </c>
      <c r="E1977" s="40"/>
      <c r="F1977" s="235" t="s">
        <v>2595</v>
      </c>
      <c r="G1977" s="40"/>
      <c r="H1977" s="40"/>
      <c r="I1977" s="236"/>
      <c r="J1977" s="40"/>
      <c r="K1977" s="40"/>
      <c r="L1977" s="44"/>
      <c r="M1977" s="237"/>
      <c r="N1977" s="238"/>
      <c r="O1977" s="92"/>
      <c r="P1977" s="92"/>
      <c r="Q1977" s="92"/>
      <c r="R1977" s="92"/>
      <c r="S1977" s="92"/>
      <c r="T1977" s="93"/>
      <c r="U1977" s="38"/>
      <c r="V1977" s="38"/>
      <c r="W1977" s="38"/>
      <c r="X1977" s="38"/>
      <c r="Y1977" s="38"/>
      <c r="Z1977" s="38"/>
      <c r="AA1977" s="38"/>
      <c r="AB1977" s="38"/>
      <c r="AC1977" s="38"/>
      <c r="AD1977" s="38"/>
      <c r="AE1977" s="38"/>
      <c r="AT1977" s="17" t="s">
        <v>159</v>
      </c>
      <c r="AU1977" s="17" t="s">
        <v>83</v>
      </c>
    </row>
    <row r="1978" s="13" customFormat="1">
      <c r="A1978" s="13"/>
      <c r="B1978" s="239"/>
      <c r="C1978" s="240"/>
      <c r="D1978" s="234" t="s">
        <v>160</v>
      </c>
      <c r="E1978" s="241" t="s">
        <v>1</v>
      </c>
      <c r="F1978" s="242" t="s">
        <v>2597</v>
      </c>
      <c r="G1978" s="240"/>
      <c r="H1978" s="243">
        <v>4.8810000000000002</v>
      </c>
      <c r="I1978" s="244"/>
      <c r="J1978" s="240"/>
      <c r="K1978" s="240"/>
      <c r="L1978" s="245"/>
      <c r="M1978" s="246"/>
      <c r="N1978" s="247"/>
      <c r="O1978" s="247"/>
      <c r="P1978" s="247"/>
      <c r="Q1978" s="247"/>
      <c r="R1978" s="247"/>
      <c r="S1978" s="247"/>
      <c r="T1978" s="248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49" t="s">
        <v>160</v>
      </c>
      <c r="AU1978" s="249" t="s">
        <v>83</v>
      </c>
      <c r="AV1978" s="13" t="s">
        <v>83</v>
      </c>
      <c r="AW1978" s="13" t="s">
        <v>30</v>
      </c>
      <c r="AX1978" s="13" t="s">
        <v>73</v>
      </c>
      <c r="AY1978" s="249" t="s">
        <v>151</v>
      </c>
    </row>
    <row r="1979" s="14" customFormat="1">
      <c r="A1979" s="14"/>
      <c r="B1979" s="250"/>
      <c r="C1979" s="251"/>
      <c r="D1979" s="234" t="s">
        <v>160</v>
      </c>
      <c r="E1979" s="252" t="s">
        <v>1</v>
      </c>
      <c r="F1979" s="253" t="s">
        <v>162</v>
      </c>
      <c r="G1979" s="251"/>
      <c r="H1979" s="254">
        <v>4.8810000000000002</v>
      </c>
      <c r="I1979" s="255"/>
      <c r="J1979" s="251"/>
      <c r="K1979" s="251"/>
      <c r="L1979" s="256"/>
      <c r="M1979" s="257"/>
      <c r="N1979" s="258"/>
      <c r="O1979" s="258"/>
      <c r="P1979" s="258"/>
      <c r="Q1979" s="258"/>
      <c r="R1979" s="258"/>
      <c r="S1979" s="258"/>
      <c r="T1979" s="259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60" t="s">
        <v>160</v>
      </c>
      <c r="AU1979" s="260" t="s">
        <v>83</v>
      </c>
      <c r="AV1979" s="14" t="s">
        <v>157</v>
      </c>
      <c r="AW1979" s="14" t="s">
        <v>30</v>
      </c>
      <c r="AX1979" s="14" t="s">
        <v>81</v>
      </c>
      <c r="AY1979" s="260" t="s">
        <v>151</v>
      </c>
    </row>
    <row r="1980" s="2" customFormat="1" ht="24.15" customHeight="1">
      <c r="A1980" s="38"/>
      <c r="B1980" s="39"/>
      <c r="C1980" s="220" t="s">
        <v>2598</v>
      </c>
      <c r="D1980" s="220" t="s">
        <v>153</v>
      </c>
      <c r="E1980" s="221" t="s">
        <v>2599</v>
      </c>
      <c r="F1980" s="222" t="s">
        <v>2600</v>
      </c>
      <c r="G1980" s="223" t="s">
        <v>267</v>
      </c>
      <c r="H1980" s="224">
        <v>0.0030000000000000001</v>
      </c>
      <c r="I1980" s="225"/>
      <c r="J1980" s="226">
        <f>ROUND(I1980*H1980,2)</f>
        <v>0</v>
      </c>
      <c r="K1980" s="227"/>
      <c r="L1980" s="44"/>
      <c r="M1980" s="228" t="s">
        <v>1</v>
      </c>
      <c r="N1980" s="229" t="s">
        <v>40</v>
      </c>
      <c r="O1980" s="92"/>
      <c r="P1980" s="230">
        <f>O1980*H1980</f>
        <v>0</v>
      </c>
      <c r="Q1980" s="230">
        <v>0</v>
      </c>
      <c r="R1980" s="230">
        <f>Q1980*H1980</f>
        <v>0</v>
      </c>
      <c r="S1980" s="230">
        <v>0</v>
      </c>
      <c r="T1980" s="231">
        <f>S1980*H1980</f>
        <v>0</v>
      </c>
      <c r="U1980" s="38"/>
      <c r="V1980" s="38"/>
      <c r="W1980" s="38"/>
      <c r="X1980" s="38"/>
      <c r="Y1980" s="38"/>
      <c r="Z1980" s="38"/>
      <c r="AA1980" s="38"/>
      <c r="AB1980" s="38"/>
      <c r="AC1980" s="38"/>
      <c r="AD1980" s="38"/>
      <c r="AE1980" s="38"/>
      <c r="AR1980" s="232" t="s">
        <v>250</v>
      </c>
      <c r="AT1980" s="232" t="s">
        <v>153</v>
      </c>
      <c r="AU1980" s="232" t="s">
        <v>83</v>
      </c>
      <c r="AY1980" s="17" t="s">
        <v>151</v>
      </c>
      <c r="BE1980" s="233">
        <f>IF(N1980="základní",J1980,0)</f>
        <v>0</v>
      </c>
      <c r="BF1980" s="233">
        <f>IF(N1980="snížená",J1980,0)</f>
        <v>0</v>
      </c>
      <c r="BG1980" s="233">
        <f>IF(N1980="zákl. přenesená",J1980,0)</f>
        <v>0</v>
      </c>
      <c r="BH1980" s="233">
        <f>IF(N1980="sníž. přenesená",J1980,0)</f>
        <v>0</v>
      </c>
      <c r="BI1980" s="233">
        <f>IF(N1980="nulová",J1980,0)</f>
        <v>0</v>
      </c>
      <c r="BJ1980" s="17" t="s">
        <v>157</v>
      </c>
      <c r="BK1980" s="233">
        <f>ROUND(I1980*H1980,2)</f>
        <v>0</v>
      </c>
      <c r="BL1980" s="17" t="s">
        <v>250</v>
      </c>
      <c r="BM1980" s="232" t="s">
        <v>2601</v>
      </c>
    </row>
    <row r="1981" s="2" customFormat="1">
      <c r="A1981" s="38"/>
      <c r="B1981" s="39"/>
      <c r="C1981" s="40"/>
      <c r="D1981" s="234" t="s">
        <v>159</v>
      </c>
      <c r="E1981" s="40"/>
      <c r="F1981" s="235" t="s">
        <v>2602</v>
      </c>
      <c r="G1981" s="40"/>
      <c r="H1981" s="40"/>
      <c r="I1981" s="236"/>
      <c r="J1981" s="40"/>
      <c r="K1981" s="40"/>
      <c r="L1981" s="44"/>
      <c r="M1981" s="237"/>
      <c r="N1981" s="238"/>
      <c r="O1981" s="92"/>
      <c r="P1981" s="92"/>
      <c r="Q1981" s="92"/>
      <c r="R1981" s="92"/>
      <c r="S1981" s="92"/>
      <c r="T1981" s="93"/>
      <c r="U1981" s="38"/>
      <c r="V1981" s="38"/>
      <c r="W1981" s="38"/>
      <c r="X1981" s="38"/>
      <c r="Y1981" s="38"/>
      <c r="Z1981" s="38"/>
      <c r="AA1981" s="38"/>
      <c r="AB1981" s="38"/>
      <c r="AC1981" s="38"/>
      <c r="AD1981" s="38"/>
      <c r="AE1981" s="38"/>
      <c r="AT1981" s="17" t="s">
        <v>159</v>
      </c>
      <c r="AU1981" s="17" t="s">
        <v>83</v>
      </c>
    </row>
    <row r="1982" s="12" customFormat="1" ht="22.8" customHeight="1">
      <c r="A1982" s="12"/>
      <c r="B1982" s="204"/>
      <c r="C1982" s="205"/>
      <c r="D1982" s="206" t="s">
        <v>72</v>
      </c>
      <c r="E1982" s="218" t="s">
        <v>2603</v>
      </c>
      <c r="F1982" s="218" t="s">
        <v>2604</v>
      </c>
      <c r="G1982" s="205"/>
      <c r="H1982" s="205"/>
      <c r="I1982" s="208"/>
      <c r="J1982" s="219">
        <f>BK1982</f>
        <v>0</v>
      </c>
      <c r="K1982" s="205"/>
      <c r="L1982" s="210"/>
      <c r="M1982" s="211"/>
      <c r="N1982" s="212"/>
      <c r="O1982" s="212"/>
      <c r="P1982" s="213">
        <f>SUM(P1983:P1999)</f>
        <v>0</v>
      </c>
      <c r="Q1982" s="212"/>
      <c r="R1982" s="213">
        <f>SUM(R1983:R1999)</f>
        <v>0.19085172</v>
      </c>
      <c r="S1982" s="212"/>
      <c r="T1982" s="214">
        <f>SUM(T1983:T1999)</f>
        <v>0</v>
      </c>
      <c r="U1982" s="12"/>
      <c r="V1982" s="12"/>
      <c r="W1982" s="12"/>
      <c r="X1982" s="12"/>
      <c r="Y1982" s="12"/>
      <c r="Z1982" s="12"/>
      <c r="AA1982" s="12"/>
      <c r="AB1982" s="12"/>
      <c r="AC1982" s="12"/>
      <c r="AD1982" s="12"/>
      <c r="AE1982" s="12"/>
      <c r="AR1982" s="215" t="s">
        <v>83</v>
      </c>
      <c r="AT1982" s="216" t="s">
        <v>72</v>
      </c>
      <c r="AU1982" s="216" t="s">
        <v>81</v>
      </c>
      <c r="AY1982" s="215" t="s">
        <v>151</v>
      </c>
      <c r="BK1982" s="217">
        <f>SUM(BK1983:BK1999)</f>
        <v>0</v>
      </c>
    </row>
    <row r="1983" s="2" customFormat="1" ht="33" customHeight="1">
      <c r="A1983" s="38"/>
      <c r="B1983" s="39"/>
      <c r="C1983" s="220" t="s">
        <v>2605</v>
      </c>
      <c r="D1983" s="220" t="s">
        <v>153</v>
      </c>
      <c r="E1983" s="221" t="s">
        <v>2606</v>
      </c>
      <c r="F1983" s="222" t="s">
        <v>2607</v>
      </c>
      <c r="G1983" s="223" t="s">
        <v>156</v>
      </c>
      <c r="H1983" s="224">
        <v>1.5860000000000001</v>
      </c>
      <c r="I1983" s="225"/>
      <c r="J1983" s="226">
        <f>ROUND(I1983*H1983,2)</f>
        <v>0</v>
      </c>
      <c r="K1983" s="227"/>
      <c r="L1983" s="44"/>
      <c r="M1983" s="228" t="s">
        <v>1</v>
      </c>
      <c r="N1983" s="229" t="s">
        <v>40</v>
      </c>
      <c r="O1983" s="92"/>
      <c r="P1983" s="230">
        <f>O1983*H1983</f>
        <v>0</v>
      </c>
      <c r="Q1983" s="230">
        <v>0.033000000000000002</v>
      </c>
      <c r="R1983" s="230">
        <f>Q1983*H1983</f>
        <v>0.052338000000000003</v>
      </c>
      <c r="S1983" s="230">
        <v>0</v>
      </c>
      <c r="T1983" s="231">
        <f>S1983*H1983</f>
        <v>0</v>
      </c>
      <c r="U1983" s="38"/>
      <c r="V1983" s="38"/>
      <c r="W1983" s="38"/>
      <c r="X1983" s="38"/>
      <c r="Y1983" s="38"/>
      <c r="Z1983" s="38"/>
      <c r="AA1983" s="38"/>
      <c r="AB1983" s="38"/>
      <c r="AC1983" s="38"/>
      <c r="AD1983" s="38"/>
      <c r="AE1983" s="38"/>
      <c r="AR1983" s="232" t="s">
        <v>250</v>
      </c>
      <c r="AT1983" s="232" t="s">
        <v>153</v>
      </c>
      <c r="AU1983" s="232" t="s">
        <v>83</v>
      </c>
      <c r="AY1983" s="17" t="s">
        <v>151</v>
      </c>
      <c r="BE1983" s="233">
        <f>IF(N1983="základní",J1983,0)</f>
        <v>0</v>
      </c>
      <c r="BF1983" s="233">
        <f>IF(N1983="snížená",J1983,0)</f>
        <v>0</v>
      </c>
      <c r="BG1983" s="233">
        <f>IF(N1983="zákl. přenesená",J1983,0)</f>
        <v>0</v>
      </c>
      <c r="BH1983" s="233">
        <f>IF(N1983="sníž. přenesená",J1983,0)</f>
        <v>0</v>
      </c>
      <c r="BI1983" s="233">
        <f>IF(N1983="nulová",J1983,0)</f>
        <v>0</v>
      </c>
      <c r="BJ1983" s="17" t="s">
        <v>157</v>
      </c>
      <c r="BK1983" s="233">
        <f>ROUND(I1983*H1983,2)</f>
        <v>0</v>
      </c>
      <c r="BL1983" s="17" t="s">
        <v>250</v>
      </c>
      <c r="BM1983" s="232" t="s">
        <v>2608</v>
      </c>
    </row>
    <row r="1984" s="2" customFormat="1">
      <c r="A1984" s="38"/>
      <c r="B1984" s="39"/>
      <c r="C1984" s="40"/>
      <c r="D1984" s="234" t="s">
        <v>159</v>
      </c>
      <c r="E1984" s="40"/>
      <c r="F1984" s="235" t="s">
        <v>2607</v>
      </c>
      <c r="G1984" s="40"/>
      <c r="H1984" s="40"/>
      <c r="I1984" s="236"/>
      <c r="J1984" s="40"/>
      <c r="K1984" s="40"/>
      <c r="L1984" s="44"/>
      <c r="M1984" s="237"/>
      <c r="N1984" s="238"/>
      <c r="O1984" s="92"/>
      <c r="P1984" s="92"/>
      <c r="Q1984" s="92"/>
      <c r="R1984" s="92"/>
      <c r="S1984" s="92"/>
      <c r="T1984" s="93"/>
      <c r="U1984" s="38"/>
      <c r="V1984" s="38"/>
      <c r="W1984" s="38"/>
      <c r="X1984" s="38"/>
      <c r="Y1984" s="38"/>
      <c r="Z1984" s="38"/>
      <c r="AA1984" s="38"/>
      <c r="AB1984" s="38"/>
      <c r="AC1984" s="38"/>
      <c r="AD1984" s="38"/>
      <c r="AE1984" s="38"/>
      <c r="AT1984" s="17" t="s">
        <v>159</v>
      </c>
      <c r="AU1984" s="17" t="s">
        <v>83</v>
      </c>
    </row>
    <row r="1985" s="15" customFormat="1">
      <c r="A1985" s="15"/>
      <c r="B1985" s="261"/>
      <c r="C1985" s="262"/>
      <c r="D1985" s="234" t="s">
        <v>160</v>
      </c>
      <c r="E1985" s="263" t="s">
        <v>1</v>
      </c>
      <c r="F1985" s="264" t="s">
        <v>2609</v>
      </c>
      <c r="G1985" s="262"/>
      <c r="H1985" s="263" t="s">
        <v>1</v>
      </c>
      <c r="I1985" s="265"/>
      <c r="J1985" s="262"/>
      <c r="K1985" s="262"/>
      <c r="L1985" s="266"/>
      <c r="M1985" s="267"/>
      <c r="N1985" s="268"/>
      <c r="O1985" s="268"/>
      <c r="P1985" s="268"/>
      <c r="Q1985" s="268"/>
      <c r="R1985" s="268"/>
      <c r="S1985" s="268"/>
      <c r="T1985" s="269"/>
      <c r="U1985" s="15"/>
      <c r="V1985" s="15"/>
      <c r="W1985" s="15"/>
      <c r="X1985" s="15"/>
      <c r="Y1985" s="15"/>
      <c r="Z1985" s="15"/>
      <c r="AA1985" s="15"/>
      <c r="AB1985" s="15"/>
      <c r="AC1985" s="15"/>
      <c r="AD1985" s="15"/>
      <c r="AE1985" s="15"/>
      <c r="AT1985" s="270" t="s">
        <v>160</v>
      </c>
      <c r="AU1985" s="270" t="s">
        <v>83</v>
      </c>
      <c r="AV1985" s="15" t="s">
        <v>81</v>
      </c>
      <c r="AW1985" s="15" t="s">
        <v>30</v>
      </c>
      <c r="AX1985" s="15" t="s">
        <v>73</v>
      </c>
      <c r="AY1985" s="270" t="s">
        <v>151</v>
      </c>
    </row>
    <row r="1986" s="13" customFormat="1">
      <c r="A1986" s="13"/>
      <c r="B1986" s="239"/>
      <c r="C1986" s="240"/>
      <c r="D1986" s="234" t="s">
        <v>160</v>
      </c>
      <c r="E1986" s="241" t="s">
        <v>1</v>
      </c>
      <c r="F1986" s="242" t="s">
        <v>2610</v>
      </c>
      <c r="G1986" s="240"/>
      <c r="H1986" s="243">
        <v>1.5860000000000001</v>
      </c>
      <c r="I1986" s="244"/>
      <c r="J1986" s="240"/>
      <c r="K1986" s="240"/>
      <c r="L1986" s="245"/>
      <c r="M1986" s="246"/>
      <c r="N1986" s="247"/>
      <c r="O1986" s="247"/>
      <c r="P1986" s="247"/>
      <c r="Q1986" s="247"/>
      <c r="R1986" s="247"/>
      <c r="S1986" s="247"/>
      <c r="T1986" s="248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T1986" s="249" t="s">
        <v>160</v>
      </c>
      <c r="AU1986" s="249" t="s">
        <v>83</v>
      </c>
      <c r="AV1986" s="13" t="s">
        <v>83</v>
      </c>
      <c r="AW1986" s="13" t="s">
        <v>30</v>
      </c>
      <c r="AX1986" s="13" t="s">
        <v>73</v>
      </c>
      <c r="AY1986" s="249" t="s">
        <v>151</v>
      </c>
    </row>
    <row r="1987" s="14" customFormat="1">
      <c r="A1987" s="14"/>
      <c r="B1987" s="250"/>
      <c r="C1987" s="251"/>
      <c r="D1987" s="234" t="s">
        <v>160</v>
      </c>
      <c r="E1987" s="252" t="s">
        <v>1</v>
      </c>
      <c r="F1987" s="253" t="s">
        <v>162</v>
      </c>
      <c r="G1987" s="251"/>
      <c r="H1987" s="254">
        <v>1.5860000000000001</v>
      </c>
      <c r="I1987" s="255"/>
      <c r="J1987" s="251"/>
      <c r="K1987" s="251"/>
      <c r="L1987" s="256"/>
      <c r="M1987" s="257"/>
      <c r="N1987" s="258"/>
      <c r="O1987" s="258"/>
      <c r="P1987" s="258"/>
      <c r="Q1987" s="258"/>
      <c r="R1987" s="258"/>
      <c r="S1987" s="258"/>
      <c r="T1987" s="259"/>
      <c r="U1987" s="14"/>
      <c r="V1987" s="14"/>
      <c r="W1987" s="14"/>
      <c r="X1987" s="14"/>
      <c r="Y1987" s="14"/>
      <c r="Z1987" s="14"/>
      <c r="AA1987" s="14"/>
      <c r="AB1987" s="14"/>
      <c r="AC1987" s="14"/>
      <c r="AD1987" s="14"/>
      <c r="AE1987" s="14"/>
      <c r="AT1987" s="260" t="s">
        <v>160</v>
      </c>
      <c r="AU1987" s="260" t="s">
        <v>83</v>
      </c>
      <c r="AV1987" s="14" t="s">
        <v>157</v>
      </c>
      <c r="AW1987" s="14" t="s">
        <v>30</v>
      </c>
      <c r="AX1987" s="14" t="s">
        <v>81</v>
      </c>
      <c r="AY1987" s="260" t="s">
        <v>151</v>
      </c>
    </row>
    <row r="1988" s="2" customFormat="1" ht="21.75" customHeight="1">
      <c r="A1988" s="38"/>
      <c r="B1988" s="39"/>
      <c r="C1988" s="272" t="s">
        <v>2611</v>
      </c>
      <c r="D1988" s="272" t="s">
        <v>387</v>
      </c>
      <c r="E1988" s="273" t="s">
        <v>2612</v>
      </c>
      <c r="F1988" s="274" t="s">
        <v>2613</v>
      </c>
      <c r="G1988" s="275" t="s">
        <v>156</v>
      </c>
      <c r="H1988" s="276">
        <v>1.665</v>
      </c>
      <c r="I1988" s="277"/>
      <c r="J1988" s="278">
        <f>ROUND(I1988*H1988,2)</f>
        <v>0</v>
      </c>
      <c r="K1988" s="279"/>
      <c r="L1988" s="280"/>
      <c r="M1988" s="281" t="s">
        <v>1</v>
      </c>
      <c r="N1988" s="282" t="s">
        <v>40</v>
      </c>
      <c r="O1988" s="92"/>
      <c r="P1988" s="230">
        <f>O1988*H1988</f>
        <v>0</v>
      </c>
      <c r="Q1988" s="230">
        <v>0.081000000000000003</v>
      </c>
      <c r="R1988" s="230">
        <f>Q1988*H1988</f>
        <v>0.13486500000000001</v>
      </c>
      <c r="S1988" s="230">
        <v>0</v>
      </c>
      <c r="T1988" s="231">
        <f>S1988*H1988</f>
        <v>0</v>
      </c>
      <c r="U1988" s="38"/>
      <c r="V1988" s="38"/>
      <c r="W1988" s="38"/>
      <c r="X1988" s="38"/>
      <c r="Y1988" s="38"/>
      <c r="Z1988" s="38"/>
      <c r="AA1988" s="38"/>
      <c r="AB1988" s="38"/>
      <c r="AC1988" s="38"/>
      <c r="AD1988" s="38"/>
      <c r="AE1988" s="38"/>
      <c r="AR1988" s="232" t="s">
        <v>340</v>
      </c>
      <c r="AT1988" s="232" t="s">
        <v>387</v>
      </c>
      <c r="AU1988" s="232" t="s">
        <v>83</v>
      </c>
      <c r="AY1988" s="17" t="s">
        <v>151</v>
      </c>
      <c r="BE1988" s="233">
        <f>IF(N1988="základní",J1988,0)</f>
        <v>0</v>
      </c>
      <c r="BF1988" s="233">
        <f>IF(N1988="snížená",J1988,0)</f>
        <v>0</v>
      </c>
      <c r="BG1988" s="233">
        <f>IF(N1988="zákl. přenesená",J1988,0)</f>
        <v>0</v>
      </c>
      <c r="BH1988" s="233">
        <f>IF(N1988="sníž. přenesená",J1988,0)</f>
        <v>0</v>
      </c>
      <c r="BI1988" s="233">
        <f>IF(N1988="nulová",J1988,0)</f>
        <v>0</v>
      </c>
      <c r="BJ1988" s="17" t="s">
        <v>157</v>
      </c>
      <c r="BK1988" s="233">
        <f>ROUND(I1988*H1988,2)</f>
        <v>0</v>
      </c>
      <c r="BL1988" s="17" t="s">
        <v>250</v>
      </c>
      <c r="BM1988" s="232" t="s">
        <v>2614</v>
      </c>
    </row>
    <row r="1989" s="2" customFormat="1">
      <c r="A1989" s="38"/>
      <c r="B1989" s="39"/>
      <c r="C1989" s="40"/>
      <c r="D1989" s="234" t="s">
        <v>159</v>
      </c>
      <c r="E1989" s="40"/>
      <c r="F1989" s="235" t="s">
        <v>2613</v>
      </c>
      <c r="G1989" s="40"/>
      <c r="H1989" s="40"/>
      <c r="I1989" s="236"/>
      <c r="J1989" s="40"/>
      <c r="K1989" s="40"/>
      <c r="L1989" s="44"/>
      <c r="M1989" s="237"/>
      <c r="N1989" s="238"/>
      <c r="O1989" s="92"/>
      <c r="P1989" s="92"/>
      <c r="Q1989" s="92"/>
      <c r="R1989" s="92"/>
      <c r="S1989" s="92"/>
      <c r="T1989" s="93"/>
      <c r="U1989" s="38"/>
      <c r="V1989" s="38"/>
      <c r="W1989" s="38"/>
      <c r="X1989" s="38"/>
      <c r="Y1989" s="38"/>
      <c r="Z1989" s="38"/>
      <c r="AA1989" s="38"/>
      <c r="AB1989" s="38"/>
      <c r="AC1989" s="38"/>
      <c r="AD1989" s="38"/>
      <c r="AE1989" s="38"/>
      <c r="AT1989" s="17" t="s">
        <v>159</v>
      </c>
      <c r="AU1989" s="17" t="s">
        <v>83</v>
      </c>
    </row>
    <row r="1990" s="13" customFormat="1">
      <c r="A1990" s="13"/>
      <c r="B1990" s="239"/>
      <c r="C1990" s="240"/>
      <c r="D1990" s="234" t="s">
        <v>160</v>
      </c>
      <c r="E1990" s="241" t="s">
        <v>1</v>
      </c>
      <c r="F1990" s="242" t="s">
        <v>2615</v>
      </c>
      <c r="G1990" s="240"/>
      <c r="H1990" s="243">
        <v>1.665</v>
      </c>
      <c r="I1990" s="244"/>
      <c r="J1990" s="240"/>
      <c r="K1990" s="240"/>
      <c r="L1990" s="245"/>
      <c r="M1990" s="246"/>
      <c r="N1990" s="247"/>
      <c r="O1990" s="247"/>
      <c r="P1990" s="247"/>
      <c r="Q1990" s="247"/>
      <c r="R1990" s="247"/>
      <c r="S1990" s="247"/>
      <c r="T1990" s="248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49" t="s">
        <v>160</v>
      </c>
      <c r="AU1990" s="249" t="s">
        <v>83</v>
      </c>
      <c r="AV1990" s="13" t="s">
        <v>83</v>
      </c>
      <c r="AW1990" s="13" t="s">
        <v>30</v>
      </c>
      <c r="AX1990" s="13" t="s">
        <v>73</v>
      </c>
      <c r="AY1990" s="249" t="s">
        <v>151</v>
      </c>
    </row>
    <row r="1991" s="14" customFormat="1">
      <c r="A1991" s="14"/>
      <c r="B1991" s="250"/>
      <c r="C1991" s="251"/>
      <c r="D1991" s="234" t="s">
        <v>160</v>
      </c>
      <c r="E1991" s="252" t="s">
        <v>1</v>
      </c>
      <c r="F1991" s="253" t="s">
        <v>162</v>
      </c>
      <c r="G1991" s="251"/>
      <c r="H1991" s="254">
        <v>1.665</v>
      </c>
      <c r="I1991" s="255"/>
      <c r="J1991" s="251"/>
      <c r="K1991" s="251"/>
      <c r="L1991" s="256"/>
      <c r="M1991" s="257"/>
      <c r="N1991" s="258"/>
      <c r="O1991" s="258"/>
      <c r="P1991" s="258"/>
      <c r="Q1991" s="258"/>
      <c r="R1991" s="258"/>
      <c r="S1991" s="258"/>
      <c r="T1991" s="259"/>
      <c r="U1991" s="14"/>
      <c r="V1991" s="14"/>
      <c r="W1991" s="14"/>
      <c r="X1991" s="14"/>
      <c r="Y1991" s="14"/>
      <c r="Z1991" s="14"/>
      <c r="AA1991" s="14"/>
      <c r="AB1991" s="14"/>
      <c r="AC1991" s="14"/>
      <c r="AD1991" s="14"/>
      <c r="AE1991" s="14"/>
      <c r="AT1991" s="260" t="s">
        <v>160</v>
      </c>
      <c r="AU1991" s="260" t="s">
        <v>83</v>
      </c>
      <c r="AV1991" s="14" t="s">
        <v>157</v>
      </c>
      <c r="AW1991" s="14" t="s">
        <v>30</v>
      </c>
      <c r="AX1991" s="14" t="s">
        <v>81</v>
      </c>
      <c r="AY1991" s="260" t="s">
        <v>151</v>
      </c>
    </row>
    <row r="1992" s="2" customFormat="1" ht="24.15" customHeight="1">
      <c r="A1992" s="38"/>
      <c r="B1992" s="39"/>
      <c r="C1992" s="220" t="s">
        <v>2616</v>
      </c>
      <c r="D1992" s="220" t="s">
        <v>153</v>
      </c>
      <c r="E1992" s="221" t="s">
        <v>2617</v>
      </c>
      <c r="F1992" s="222" t="s">
        <v>2618</v>
      </c>
      <c r="G1992" s="223" t="s">
        <v>156</v>
      </c>
      <c r="H1992" s="224">
        <v>1.5860000000000001</v>
      </c>
      <c r="I1992" s="225"/>
      <c r="J1992" s="226">
        <f>ROUND(I1992*H1992,2)</f>
        <v>0</v>
      </c>
      <c r="K1992" s="227"/>
      <c r="L1992" s="44"/>
      <c r="M1992" s="228" t="s">
        <v>1</v>
      </c>
      <c r="N1992" s="229" t="s">
        <v>40</v>
      </c>
      <c r="O1992" s="92"/>
      <c r="P1992" s="230">
        <f>O1992*H1992</f>
        <v>0</v>
      </c>
      <c r="Q1992" s="230">
        <v>0</v>
      </c>
      <c r="R1992" s="230">
        <f>Q1992*H1992</f>
        <v>0</v>
      </c>
      <c r="S1992" s="230">
        <v>0</v>
      </c>
      <c r="T1992" s="231">
        <f>S1992*H1992</f>
        <v>0</v>
      </c>
      <c r="U1992" s="38"/>
      <c r="V1992" s="38"/>
      <c r="W1992" s="38"/>
      <c r="X1992" s="38"/>
      <c r="Y1992" s="38"/>
      <c r="Z1992" s="38"/>
      <c r="AA1992" s="38"/>
      <c r="AB1992" s="38"/>
      <c r="AC1992" s="38"/>
      <c r="AD1992" s="38"/>
      <c r="AE1992" s="38"/>
      <c r="AR1992" s="232" t="s">
        <v>250</v>
      </c>
      <c r="AT1992" s="232" t="s">
        <v>153</v>
      </c>
      <c r="AU1992" s="232" t="s">
        <v>83</v>
      </c>
      <c r="AY1992" s="17" t="s">
        <v>151</v>
      </c>
      <c r="BE1992" s="233">
        <f>IF(N1992="základní",J1992,0)</f>
        <v>0</v>
      </c>
      <c r="BF1992" s="233">
        <f>IF(N1992="snížená",J1992,0)</f>
        <v>0</v>
      </c>
      <c r="BG1992" s="233">
        <f>IF(N1992="zákl. přenesená",J1992,0)</f>
        <v>0</v>
      </c>
      <c r="BH1992" s="233">
        <f>IF(N1992="sníž. přenesená",J1992,0)</f>
        <v>0</v>
      </c>
      <c r="BI1992" s="233">
        <f>IF(N1992="nulová",J1992,0)</f>
        <v>0</v>
      </c>
      <c r="BJ1992" s="17" t="s">
        <v>157</v>
      </c>
      <c r="BK1992" s="233">
        <f>ROUND(I1992*H1992,2)</f>
        <v>0</v>
      </c>
      <c r="BL1992" s="17" t="s">
        <v>250</v>
      </c>
      <c r="BM1992" s="232" t="s">
        <v>2619</v>
      </c>
    </row>
    <row r="1993" s="2" customFormat="1">
      <c r="A1993" s="38"/>
      <c r="B1993" s="39"/>
      <c r="C1993" s="40"/>
      <c r="D1993" s="234" t="s">
        <v>159</v>
      </c>
      <c r="E1993" s="40"/>
      <c r="F1993" s="235" t="s">
        <v>2618</v>
      </c>
      <c r="G1993" s="40"/>
      <c r="H1993" s="40"/>
      <c r="I1993" s="236"/>
      <c r="J1993" s="40"/>
      <c r="K1993" s="40"/>
      <c r="L1993" s="44"/>
      <c r="M1993" s="237"/>
      <c r="N1993" s="238"/>
      <c r="O1993" s="92"/>
      <c r="P1993" s="92"/>
      <c r="Q1993" s="92"/>
      <c r="R1993" s="92"/>
      <c r="S1993" s="92"/>
      <c r="T1993" s="93"/>
      <c r="U1993" s="38"/>
      <c r="V1993" s="38"/>
      <c r="W1993" s="38"/>
      <c r="X1993" s="38"/>
      <c r="Y1993" s="38"/>
      <c r="Z1993" s="38"/>
      <c r="AA1993" s="38"/>
      <c r="AB1993" s="38"/>
      <c r="AC1993" s="38"/>
      <c r="AD1993" s="38"/>
      <c r="AE1993" s="38"/>
      <c r="AT1993" s="17" t="s">
        <v>159</v>
      </c>
      <c r="AU1993" s="17" t="s">
        <v>83</v>
      </c>
    </row>
    <row r="1994" s="2" customFormat="1" ht="24.15" customHeight="1">
      <c r="A1994" s="38"/>
      <c r="B1994" s="39"/>
      <c r="C1994" s="220" t="s">
        <v>2620</v>
      </c>
      <c r="D1994" s="220" t="s">
        <v>153</v>
      </c>
      <c r="E1994" s="221" t="s">
        <v>2621</v>
      </c>
      <c r="F1994" s="222" t="s">
        <v>2622</v>
      </c>
      <c r="G1994" s="223" t="s">
        <v>156</v>
      </c>
      <c r="H1994" s="224">
        <v>15.864000000000001</v>
      </c>
      <c r="I1994" s="225"/>
      <c r="J1994" s="226">
        <f>ROUND(I1994*H1994,2)</f>
        <v>0</v>
      </c>
      <c r="K1994" s="227"/>
      <c r="L1994" s="44"/>
      <c r="M1994" s="228" t="s">
        <v>1</v>
      </c>
      <c r="N1994" s="229" t="s">
        <v>40</v>
      </c>
      <c r="O1994" s="92"/>
      <c r="P1994" s="230">
        <f>O1994*H1994</f>
        <v>0</v>
      </c>
      <c r="Q1994" s="230">
        <v>0.00023000000000000001</v>
      </c>
      <c r="R1994" s="230">
        <f>Q1994*H1994</f>
        <v>0.0036487200000000003</v>
      </c>
      <c r="S1994" s="230">
        <v>0</v>
      </c>
      <c r="T1994" s="231">
        <f>S1994*H1994</f>
        <v>0</v>
      </c>
      <c r="U1994" s="38"/>
      <c r="V1994" s="38"/>
      <c r="W1994" s="38"/>
      <c r="X1994" s="38"/>
      <c r="Y1994" s="38"/>
      <c r="Z1994" s="38"/>
      <c r="AA1994" s="38"/>
      <c r="AB1994" s="38"/>
      <c r="AC1994" s="38"/>
      <c r="AD1994" s="38"/>
      <c r="AE1994" s="38"/>
      <c r="AR1994" s="232" t="s">
        <v>250</v>
      </c>
      <c r="AT1994" s="232" t="s">
        <v>153</v>
      </c>
      <c r="AU1994" s="232" t="s">
        <v>83</v>
      </c>
      <c r="AY1994" s="17" t="s">
        <v>151</v>
      </c>
      <c r="BE1994" s="233">
        <f>IF(N1994="základní",J1994,0)</f>
        <v>0</v>
      </c>
      <c r="BF1994" s="233">
        <f>IF(N1994="snížená",J1994,0)</f>
        <v>0</v>
      </c>
      <c r="BG1994" s="233">
        <f>IF(N1994="zákl. přenesená",J1994,0)</f>
        <v>0</v>
      </c>
      <c r="BH1994" s="233">
        <f>IF(N1994="sníž. přenesená",J1994,0)</f>
        <v>0</v>
      </c>
      <c r="BI1994" s="233">
        <f>IF(N1994="nulová",J1994,0)</f>
        <v>0</v>
      </c>
      <c r="BJ1994" s="17" t="s">
        <v>157</v>
      </c>
      <c r="BK1994" s="233">
        <f>ROUND(I1994*H1994,2)</f>
        <v>0</v>
      </c>
      <c r="BL1994" s="17" t="s">
        <v>250</v>
      </c>
      <c r="BM1994" s="232" t="s">
        <v>2623</v>
      </c>
    </row>
    <row r="1995" s="2" customFormat="1">
      <c r="A1995" s="38"/>
      <c r="B1995" s="39"/>
      <c r="C1995" s="40"/>
      <c r="D1995" s="234" t="s">
        <v>159</v>
      </c>
      <c r="E1995" s="40"/>
      <c r="F1995" s="235" t="s">
        <v>2622</v>
      </c>
      <c r="G1995" s="40"/>
      <c r="H1995" s="40"/>
      <c r="I1995" s="236"/>
      <c r="J1995" s="40"/>
      <c r="K1995" s="40"/>
      <c r="L1995" s="44"/>
      <c r="M1995" s="237"/>
      <c r="N1995" s="238"/>
      <c r="O1995" s="92"/>
      <c r="P1995" s="92"/>
      <c r="Q1995" s="92"/>
      <c r="R1995" s="92"/>
      <c r="S1995" s="92"/>
      <c r="T1995" s="93"/>
      <c r="U1995" s="38"/>
      <c r="V1995" s="38"/>
      <c r="W1995" s="38"/>
      <c r="X1995" s="38"/>
      <c r="Y1995" s="38"/>
      <c r="Z1995" s="38"/>
      <c r="AA1995" s="38"/>
      <c r="AB1995" s="38"/>
      <c r="AC1995" s="38"/>
      <c r="AD1995" s="38"/>
      <c r="AE1995" s="38"/>
      <c r="AT1995" s="17" t="s">
        <v>159</v>
      </c>
      <c r="AU1995" s="17" t="s">
        <v>83</v>
      </c>
    </row>
    <row r="1996" s="13" customFormat="1">
      <c r="A1996" s="13"/>
      <c r="B1996" s="239"/>
      <c r="C1996" s="240"/>
      <c r="D1996" s="234" t="s">
        <v>160</v>
      </c>
      <c r="E1996" s="241" t="s">
        <v>1</v>
      </c>
      <c r="F1996" s="242" t="s">
        <v>1055</v>
      </c>
      <c r="G1996" s="240"/>
      <c r="H1996" s="243">
        <v>15.864000000000001</v>
      </c>
      <c r="I1996" s="244"/>
      <c r="J1996" s="240"/>
      <c r="K1996" s="240"/>
      <c r="L1996" s="245"/>
      <c r="M1996" s="246"/>
      <c r="N1996" s="247"/>
      <c r="O1996" s="247"/>
      <c r="P1996" s="247"/>
      <c r="Q1996" s="247"/>
      <c r="R1996" s="247"/>
      <c r="S1996" s="247"/>
      <c r="T1996" s="248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49" t="s">
        <v>160</v>
      </c>
      <c r="AU1996" s="249" t="s">
        <v>83</v>
      </c>
      <c r="AV1996" s="13" t="s">
        <v>83</v>
      </c>
      <c r="AW1996" s="13" t="s">
        <v>30</v>
      </c>
      <c r="AX1996" s="13" t="s">
        <v>73</v>
      </c>
      <c r="AY1996" s="249" t="s">
        <v>151</v>
      </c>
    </row>
    <row r="1997" s="14" customFormat="1">
      <c r="A1997" s="14"/>
      <c r="B1997" s="250"/>
      <c r="C1997" s="251"/>
      <c r="D1997" s="234" t="s">
        <v>160</v>
      </c>
      <c r="E1997" s="252" t="s">
        <v>1</v>
      </c>
      <c r="F1997" s="253" t="s">
        <v>162</v>
      </c>
      <c r="G1997" s="251"/>
      <c r="H1997" s="254">
        <v>15.864000000000001</v>
      </c>
      <c r="I1997" s="255"/>
      <c r="J1997" s="251"/>
      <c r="K1997" s="251"/>
      <c r="L1997" s="256"/>
      <c r="M1997" s="257"/>
      <c r="N1997" s="258"/>
      <c r="O1997" s="258"/>
      <c r="P1997" s="258"/>
      <c r="Q1997" s="258"/>
      <c r="R1997" s="258"/>
      <c r="S1997" s="258"/>
      <c r="T1997" s="259"/>
      <c r="U1997" s="14"/>
      <c r="V1997" s="14"/>
      <c r="W1997" s="14"/>
      <c r="X1997" s="14"/>
      <c r="Y1997" s="14"/>
      <c r="Z1997" s="14"/>
      <c r="AA1997" s="14"/>
      <c r="AB1997" s="14"/>
      <c r="AC1997" s="14"/>
      <c r="AD1997" s="14"/>
      <c r="AE1997" s="14"/>
      <c r="AT1997" s="260" t="s">
        <v>160</v>
      </c>
      <c r="AU1997" s="260" t="s">
        <v>83</v>
      </c>
      <c r="AV1997" s="14" t="s">
        <v>157</v>
      </c>
      <c r="AW1997" s="14" t="s">
        <v>30</v>
      </c>
      <c r="AX1997" s="14" t="s">
        <v>81</v>
      </c>
      <c r="AY1997" s="260" t="s">
        <v>151</v>
      </c>
    </row>
    <row r="1998" s="2" customFormat="1" ht="24.15" customHeight="1">
      <c r="A1998" s="38"/>
      <c r="B1998" s="39"/>
      <c r="C1998" s="220" t="s">
        <v>2624</v>
      </c>
      <c r="D1998" s="220" t="s">
        <v>153</v>
      </c>
      <c r="E1998" s="221" t="s">
        <v>2625</v>
      </c>
      <c r="F1998" s="222" t="s">
        <v>2626</v>
      </c>
      <c r="G1998" s="223" t="s">
        <v>267</v>
      </c>
      <c r="H1998" s="224">
        <v>0.191</v>
      </c>
      <c r="I1998" s="225"/>
      <c r="J1998" s="226">
        <f>ROUND(I1998*H1998,2)</f>
        <v>0</v>
      </c>
      <c r="K1998" s="227"/>
      <c r="L1998" s="44"/>
      <c r="M1998" s="228" t="s">
        <v>1</v>
      </c>
      <c r="N1998" s="229" t="s">
        <v>40</v>
      </c>
      <c r="O1998" s="92"/>
      <c r="P1998" s="230">
        <f>O1998*H1998</f>
        <v>0</v>
      </c>
      <c r="Q1998" s="230">
        <v>0</v>
      </c>
      <c r="R1998" s="230">
        <f>Q1998*H1998</f>
        <v>0</v>
      </c>
      <c r="S1998" s="230">
        <v>0</v>
      </c>
      <c r="T1998" s="231">
        <f>S1998*H1998</f>
        <v>0</v>
      </c>
      <c r="U1998" s="38"/>
      <c r="V1998" s="38"/>
      <c r="W1998" s="38"/>
      <c r="X1998" s="38"/>
      <c r="Y1998" s="38"/>
      <c r="Z1998" s="38"/>
      <c r="AA1998" s="38"/>
      <c r="AB1998" s="38"/>
      <c r="AC1998" s="38"/>
      <c r="AD1998" s="38"/>
      <c r="AE1998" s="38"/>
      <c r="AR1998" s="232" t="s">
        <v>250</v>
      </c>
      <c r="AT1998" s="232" t="s">
        <v>153</v>
      </c>
      <c r="AU1998" s="232" t="s">
        <v>83</v>
      </c>
      <c r="AY1998" s="17" t="s">
        <v>151</v>
      </c>
      <c r="BE1998" s="233">
        <f>IF(N1998="základní",J1998,0)</f>
        <v>0</v>
      </c>
      <c r="BF1998" s="233">
        <f>IF(N1998="snížená",J1998,0)</f>
        <v>0</v>
      </c>
      <c r="BG1998" s="233">
        <f>IF(N1998="zákl. přenesená",J1998,0)</f>
        <v>0</v>
      </c>
      <c r="BH1998" s="233">
        <f>IF(N1998="sníž. přenesená",J1998,0)</f>
        <v>0</v>
      </c>
      <c r="BI1998" s="233">
        <f>IF(N1998="nulová",J1998,0)</f>
        <v>0</v>
      </c>
      <c r="BJ1998" s="17" t="s">
        <v>157</v>
      </c>
      <c r="BK1998" s="233">
        <f>ROUND(I1998*H1998,2)</f>
        <v>0</v>
      </c>
      <c r="BL1998" s="17" t="s">
        <v>250</v>
      </c>
      <c r="BM1998" s="232" t="s">
        <v>2627</v>
      </c>
    </row>
    <row r="1999" s="2" customFormat="1">
      <c r="A1999" s="38"/>
      <c r="B1999" s="39"/>
      <c r="C1999" s="40"/>
      <c r="D1999" s="234" t="s">
        <v>159</v>
      </c>
      <c r="E1999" s="40"/>
      <c r="F1999" s="235" t="s">
        <v>2628</v>
      </c>
      <c r="G1999" s="40"/>
      <c r="H1999" s="40"/>
      <c r="I1999" s="236"/>
      <c r="J1999" s="40"/>
      <c r="K1999" s="40"/>
      <c r="L1999" s="44"/>
      <c r="M1999" s="237"/>
      <c r="N1999" s="238"/>
      <c r="O1999" s="92"/>
      <c r="P1999" s="92"/>
      <c r="Q1999" s="92"/>
      <c r="R1999" s="92"/>
      <c r="S1999" s="92"/>
      <c r="T1999" s="93"/>
      <c r="U1999" s="38"/>
      <c r="V1999" s="38"/>
      <c r="W1999" s="38"/>
      <c r="X1999" s="38"/>
      <c r="Y1999" s="38"/>
      <c r="Z1999" s="38"/>
      <c r="AA1999" s="38"/>
      <c r="AB1999" s="38"/>
      <c r="AC1999" s="38"/>
      <c r="AD1999" s="38"/>
      <c r="AE1999" s="38"/>
      <c r="AT1999" s="17" t="s">
        <v>159</v>
      </c>
      <c r="AU1999" s="17" t="s">
        <v>83</v>
      </c>
    </row>
    <row r="2000" s="12" customFormat="1" ht="22.8" customHeight="1">
      <c r="A2000" s="12"/>
      <c r="B2000" s="204"/>
      <c r="C2000" s="205"/>
      <c r="D2000" s="206" t="s">
        <v>72</v>
      </c>
      <c r="E2000" s="218" t="s">
        <v>2629</v>
      </c>
      <c r="F2000" s="218" t="s">
        <v>2630</v>
      </c>
      <c r="G2000" s="205"/>
      <c r="H2000" s="205"/>
      <c r="I2000" s="208"/>
      <c r="J2000" s="219">
        <f>BK2000</f>
        <v>0</v>
      </c>
      <c r="K2000" s="205"/>
      <c r="L2000" s="210"/>
      <c r="M2000" s="211"/>
      <c r="N2000" s="212"/>
      <c r="O2000" s="212"/>
      <c r="P2000" s="213">
        <f>SUM(P2001:P2068)</f>
        <v>0</v>
      </c>
      <c r="Q2000" s="212"/>
      <c r="R2000" s="213">
        <f>SUM(R2001:R2068)</f>
        <v>0.27719917999999999</v>
      </c>
      <c r="S2000" s="212"/>
      <c r="T2000" s="214">
        <f>SUM(T2001:T2068)</f>
        <v>0</v>
      </c>
      <c r="U2000" s="12"/>
      <c r="V2000" s="12"/>
      <c r="W2000" s="12"/>
      <c r="X2000" s="12"/>
      <c r="Y2000" s="12"/>
      <c r="Z2000" s="12"/>
      <c r="AA2000" s="12"/>
      <c r="AB2000" s="12"/>
      <c r="AC2000" s="12"/>
      <c r="AD2000" s="12"/>
      <c r="AE2000" s="12"/>
      <c r="AR2000" s="215" t="s">
        <v>83</v>
      </c>
      <c r="AT2000" s="216" t="s">
        <v>72</v>
      </c>
      <c r="AU2000" s="216" t="s">
        <v>81</v>
      </c>
      <c r="AY2000" s="215" t="s">
        <v>151</v>
      </c>
      <c r="BK2000" s="217">
        <f>SUM(BK2001:BK2068)</f>
        <v>0</v>
      </c>
    </row>
    <row r="2001" s="2" customFormat="1" ht="21.75" customHeight="1">
      <c r="A2001" s="38"/>
      <c r="B2001" s="39"/>
      <c r="C2001" s="220" t="s">
        <v>2631</v>
      </c>
      <c r="D2001" s="220" t="s">
        <v>153</v>
      </c>
      <c r="E2001" s="221" t="s">
        <v>2632</v>
      </c>
      <c r="F2001" s="222" t="s">
        <v>2633</v>
      </c>
      <c r="G2001" s="223" t="s">
        <v>348</v>
      </c>
      <c r="H2001" s="224">
        <v>10</v>
      </c>
      <c r="I2001" s="225"/>
      <c r="J2001" s="226">
        <f>ROUND(I2001*H2001,2)</f>
        <v>0</v>
      </c>
      <c r="K2001" s="227"/>
      <c r="L2001" s="44"/>
      <c r="M2001" s="228" t="s">
        <v>1</v>
      </c>
      <c r="N2001" s="229" t="s">
        <v>40</v>
      </c>
      <c r="O2001" s="92"/>
      <c r="P2001" s="230">
        <f>O2001*H2001</f>
        <v>0</v>
      </c>
      <c r="Q2001" s="230">
        <v>6.0000000000000002E-05</v>
      </c>
      <c r="R2001" s="230">
        <f>Q2001*H2001</f>
        <v>0.00060000000000000006</v>
      </c>
      <c r="S2001" s="230">
        <v>0</v>
      </c>
      <c r="T2001" s="231">
        <f>S2001*H2001</f>
        <v>0</v>
      </c>
      <c r="U2001" s="38"/>
      <c r="V2001" s="38"/>
      <c r="W2001" s="38"/>
      <c r="X2001" s="38"/>
      <c r="Y2001" s="38"/>
      <c r="Z2001" s="38"/>
      <c r="AA2001" s="38"/>
      <c r="AB2001" s="38"/>
      <c r="AC2001" s="38"/>
      <c r="AD2001" s="38"/>
      <c r="AE2001" s="38"/>
      <c r="AR2001" s="232" t="s">
        <v>250</v>
      </c>
      <c r="AT2001" s="232" t="s">
        <v>153</v>
      </c>
      <c r="AU2001" s="232" t="s">
        <v>83</v>
      </c>
      <c r="AY2001" s="17" t="s">
        <v>151</v>
      </c>
      <c r="BE2001" s="233">
        <f>IF(N2001="základní",J2001,0)</f>
        <v>0</v>
      </c>
      <c r="BF2001" s="233">
        <f>IF(N2001="snížená",J2001,0)</f>
        <v>0</v>
      </c>
      <c r="BG2001" s="233">
        <f>IF(N2001="zákl. přenesená",J2001,0)</f>
        <v>0</v>
      </c>
      <c r="BH2001" s="233">
        <f>IF(N2001="sníž. přenesená",J2001,0)</f>
        <v>0</v>
      </c>
      <c r="BI2001" s="233">
        <f>IF(N2001="nulová",J2001,0)</f>
        <v>0</v>
      </c>
      <c r="BJ2001" s="17" t="s">
        <v>157</v>
      </c>
      <c r="BK2001" s="233">
        <f>ROUND(I2001*H2001,2)</f>
        <v>0</v>
      </c>
      <c r="BL2001" s="17" t="s">
        <v>250</v>
      </c>
      <c r="BM2001" s="232" t="s">
        <v>2634</v>
      </c>
    </row>
    <row r="2002" s="2" customFormat="1">
      <c r="A2002" s="38"/>
      <c r="B2002" s="39"/>
      <c r="C2002" s="40"/>
      <c r="D2002" s="234" t="s">
        <v>159</v>
      </c>
      <c r="E2002" s="40"/>
      <c r="F2002" s="235" t="s">
        <v>2635</v>
      </c>
      <c r="G2002" s="40"/>
      <c r="H2002" s="40"/>
      <c r="I2002" s="236"/>
      <c r="J2002" s="40"/>
      <c r="K2002" s="40"/>
      <c r="L2002" s="44"/>
      <c r="M2002" s="237"/>
      <c r="N2002" s="238"/>
      <c r="O2002" s="92"/>
      <c r="P2002" s="92"/>
      <c r="Q2002" s="92"/>
      <c r="R2002" s="92"/>
      <c r="S2002" s="92"/>
      <c r="T2002" s="93"/>
      <c r="U2002" s="38"/>
      <c r="V2002" s="38"/>
      <c r="W2002" s="38"/>
      <c r="X2002" s="38"/>
      <c r="Y2002" s="38"/>
      <c r="Z2002" s="38"/>
      <c r="AA2002" s="38"/>
      <c r="AB2002" s="38"/>
      <c r="AC2002" s="38"/>
      <c r="AD2002" s="38"/>
      <c r="AE2002" s="38"/>
      <c r="AT2002" s="17" t="s">
        <v>159</v>
      </c>
      <c r="AU2002" s="17" t="s">
        <v>83</v>
      </c>
    </row>
    <row r="2003" s="2" customFormat="1" ht="24.15" customHeight="1">
      <c r="A2003" s="38"/>
      <c r="B2003" s="39"/>
      <c r="C2003" s="220" t="s">
        <v>2636</v>
      </c>
      <c r="D2003" s="220" t="s">
        <v>153</v>
      </c>
      <c r="E2003" s="221" t="s">
        <v>2637</v>
      </c>
      <c r="F2003" s="222" t="s">
        <v>2638</v>
      </c>
      <c r="G2003" s="223" t="s">
        <v>156</v>
      </c>
      <c r="H2003" s="224">
        <v>84.587000000000003</v>
      </c>
      <c r="I2003" s="225"/>
      <c r="J2003" s="226">
        <f>ROUND(I2003*H2003,2)</f>
        <v>0</v>
      </c>
      <c r="K2003" s="227"/>
      <c r="L2003" s="44"/>
      <c r="M2003" s="228" t="s">
        <v>1</v>
      </c>
      <c r="N2003" s="229" t="s">
        <v>40</v>
      </c>
      <c r="O2003" s="92"/>
      <c r="P2003" s="230">
        <f>O2003*H2003</f>
        <v>0</v>
      </c>
      <c r="Q2003" s="230">
        <v>0.00012999999999999999</v>
      </c>
      <c r="R2003" s="230">
        <f>Q2003*H2003</f>
        <v>0.010996309999999999</v>
      </c>
      <c r="S2003" s="230">
        <v>0</v>
      </c>
      <c r="T2003" s="231">
        <f>S2003*H2003</f>
        <v>0</v>
      </c>
      <c r="U2003" s="38"/>
      <c r="V2003" s="38"/>
      <c r="W2003" s="38"/>
      <c r="X2003" s="38"/>
      <c r="Y2003" s="38"/>
      <c r="Z2003" s="38"/>
      <c r="AA2003" s="38"/>
      <c r="AB2003" s="38"/>
      <c r="AC2003" s="38"/>
      <c r="AD2003" s="38"/>
      <c r="AE2003" s="38"/>
      <c r="AR2003" s="232" t="s">
        <v>250</v>
      </c>
      <c r="AT2003" s="232" t="s">
        <v>153</v>
      </c>
      <c r="AU2003" s="232" t="s">
        <v>83</v>
      </c>
      <c r="AY2003" s="17" t="s">
        <v>151</v>
      </c>
      <c r="BE2003" s="233">
        <f>IF(N2003="základní",J2003,0)</f>
        <v>0</v>
      </c>
      <c r="BF2003" s="233">
        <f>IF(N2003="snížená",J2003,0)</f>
        <v>0</v>
      </c>
      <c r="BG2003" s="233">
        <f>IF(N2003="zákl. přenesená",J2003,0)</f>
        <v>0</v>
      </c>
      <c r="BH2003" s="233">
        <f>IF(N2003="sníž. přenesená",J2003,0)</f>
        <v>0</v>
      </c>
      <c r="BI2003" s="233">
        <f>IF(N2003="nulová",J2003,0)</f>
        <v>0</v>
      </c>
      <c r="BJ2003" s="17" t="s">
        <v>157</v>
      </c>
      <c r="BK2003" s="233">
        <f>ROUND(I2003*H2003,2)</f>
        <v>0</v>
      </c>
      <c r="BL2003" s="17" t="s">
        <v>250</v>
      </c>
      <c r="BM2003" s="232" t="s">
        <v>2639</v>
      </c>
    </row>
    <row r="2004" s="2" customFormat="1">
      <c r="A2004" s="38"/>
      <c r="B2004" s="39"/>
      <c r="C2004" s="40"/>
      <c r="D2004" s="234" t="s">
        <v>159</v>
      </c>
      <c r="E2004" s="40"/>
      <c r="F2004" s="235" t="s">
        <v>2638</v>
      </c>
      <c r="G2004" s="40"/>
      <c r="H2004" s="40"/>
      <c r="I2004" s="236"/>
      <c r="J2004" s="40"/>
      <c r="K2004" s="40"/>
      <c r="L2004" s="44"/>
      <c r="M2004" s="237"/>
      <c r="N2004" s="238"/>
      <c r="O2004" s="92"/>
      <c r="P2004" s="92"/>
      <c r="Q2004" s="92"/>
      <c r="R2004" s="92"/>
      <c r="S2004" s="92"/>
      <c r="T2004" s="93"/>
      <c r="U2004" s="38"/>
      <c r="V2004" s="38"/>
      <c r="W2004" s="38"/>
      <c r="X2004" s="38"/>
      <c r="Y2004" s="38"/>
      <c r="Z2004" s="38"/>
      <c r="AA2004" s="38"/>
      <c r="AB2004" s="38"/>
      <c r="AC2004" s="38"/>
      <c r="AD2004" s="38"/>
      <c r="AE2004" s="38"/>
      <c r="AT2004" s="17" t="s">
        <v>159</v>
      </c>
      <c r="AU2004" s="17" t="s">
        <v>83</v>
      </c>
    </row>
    <row r="2005" s="13" customFormat="1">
      <c r="A2005" s="13"/>
      <c r="B2005" s="239"/>
      <c r="C2005" s="240"/>
      <c r="D2005" s="234" t="s">
        <v>160</v>
      </c>
      <c r="E2005" s="241" t="s">
        <v>1</v>
      </c>
      <c r="F2005" s="242" t="s">
        <v>2307</v>
      </c>
      <c r="G2005" s="240"/>
      <c r="H2005" s="243">
        <v>50.75</v>
      </c>
      <c r="I2005" s="244"/>
      <c r="J2005" s="240"/>
      <c r="K2005" s="240"/>
      <c r="L2005" s="245"/>
      <c r="M2005" s="246"/>
      <c r="N2005" s="247"/>
      <c r="O2005" s="247"/>
      <c r="P2005" s="247"/>
      <c r="Q2005" s="247"/>
      <c r="R2005" s="247"/>
      <c r="S2005" s="247"/>
      <c r="T2005" s="248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T2005" s="249" t="s">
        <v>160</v>
      </c>
      <c r="AU2005" s="249" t="s">
        <v>83</v>
      </c>
      <c r="AV2005" s="13" t="s">
        <v>83</v>
      </c>
      <c r="AW2005" s="13" t="s">
        <v>30</v>
      </c>
      <c r="AX2005" s="13" t="s">
        <v>73</v>
      </c>
      <c r="AY2005" s="249" t="s">
        <v>151</v>
      </c>
    </row>
    <row r="2006" s="13" customFormat="1">
      <c r="A2006" s="13"/>
      <c r="B2006" s="239"/>
      <c r="C2006" s="240"/>
      <c r="D2006" s="234" t="s">
        <v>160</v>
      </c>
      <c r="E2006" s="241" t="s">
        <v>1</v>
      </c>
      <c r="F2006" s="242" t="s">
        <v>2308</v>
      </c>
      <c r="G2006" s="240"/>
      <c r="H2006" s="243">
        <v>46.549999999999997</v>
      </c>
      <c r="I2006" s="244"/>
      <c r="J2006" s="240"/>
      <c r="K2006" s="240"/>
      <c r="L2006" s="245"/>
      <c r="M2006" s="246"/>
      <c r="N2006" s="247"/>
      <c r="O2006" s="247"/>
      <c r="P2006" s="247"/>
      <c r="Q2006" s="247"/>
      <c r="R2006" s="247"/>
      <c r="S2006" s="247"/>
      <c r="T2006" s="248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T2006" s="249" t="s">
        <v>160</v>
      </c>
      <c r="AU2006" s="249" t="s">
        <v>83</v>
      </c>
      <c r="AV2006" s="13" t="s">
        <v>83</v>
      </c>
      <c r="AW2006" s="13" t="s">
        <v>30</v>
      </c>
      <c r="AX2006" s="13" t="s">
        <v>73</v>
      </c>
      <c r="AY2006" s="249" t="s">
        <v>151</v>
      </c>
    </row>
    <row r="2007" s="15" customFormat="1">
      <c r="A2007" s="15"/>
      <c r="B2007" s="261"/>
      <c r="C2007" s="262"/>
      <c r="D2007" s="234" t="s">
        <v>160</v>
      </c>
      <c r="E2007" s="263" t="s">
        <v>1</v>
      </c>
      <c r="F2007" s="264" t="s">
        <v>333</v>
      </c>
      <c r="G2007" s="262"/>
      <c r="H2007" s="263" t="s">
        <v>1</v>
      </c>
      <c r="I2007" s="265"/>
      <c r="J2007" s="262"/>
      <c r="K2007" s="262"/>
      <c r="L2007" s="266"/>
      <c r="M2007" s="267"/>
      <c r="N2007" s="268"/>
      <c r="O2007" s="268"/>
      <c r="P2007" s="268"/>
      <c r="Q2007" s="268"/>
      <c r="R2007" s="268"/>
      <c r="S2007" s="268"/>
      <c r="T2007" s="269"/>
      <c r="U2007" s="15"/>
      <c r="V2007" s="15"/>
      <c r="W2007" s="15"/>
      <c r="X2007" s="15"/>
      <c r="Y2007" s="15"/>
      <c r="Z2007" s="15"/>
      <c r="AA2007" s="15"/>
      <c r="AB2007" s="15"/>
      <c r="AC2007" s="15"/>
      <c r="AD2007" s="15"/>
      <c r="AE2007" s="15"/>
      <c r="AT2007" s="270" t="s">
        <v>160</v>
      </c>
      <c r="AU2007" s="270" t="s">
        <v>83</v>
      </c>
      <c r="AV2007" s="15" t="s">
        <v>81</v>
      </c>
      <c r="AW2007" s="15" t="s">
        <v>30</v>
      </c>
      <c r="AX2007" s="15" t="s">
        <v>73</v>
      </c>
      <c r="AY2007" s="270" t="s">
        <v>151</v>
      </c>
    </row>
    <row r="2008" s="13" customFormat="1">
      <c r="A2008" s="13"/>
      <c r="B2008" s="239"/>
      <c r="C2008" s="240"/>
      <c r="D2008" s="234" t="s">
        <v>160</v>
      </c>
      <c r="E2008" s="241" t="s">
        <v>1</v>
      </c>
      <c r="F2008" s="242" t="s">
        <v>2309</v>
      </c>
      <c r="G2008" s="240"/>
      <c r="H2008" s="243">
        <v>-12.712999999999999</v>
      </c>
      <c r="I2008" s="244"/>
      <c r="J2008" s="240"/>
      <c r="K2008" s="240"/>
      <c r="L2008" s="245"/>
      <c r="M2008" s="246"/>
      <c r="N2008" s="247"/>
      <c r="O2008" s="247"/>
      <c r="P2008" s="247"/>
      <c r="Q2008" s="247"/>
      <c r="R2008" s="247"/>
      <c r="S2008" s="247"/>
      <c r="T2008" s="248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T2008" s="249" t="s">
        <v>160</v>
      </c>
      <c r="AU2008" s="249" t="s">
        <v>83</v>
      </c>
      <c r="AV2008" s="13" t="s">
        <v>83</v>
      </c>
      <c r="AW2008" s="13" t="s">
        <v>30</v>
      </c>
      <c r="AX2008" s="13" t="s">
        <v>73</v>
      </c>
      <c r="AY2008" s="249" t="s">
        <v>151</v>
      </c>
    </row>
    <row r="2009" s="14" customFormat="1">
      <c r="A2009" s="14"/>
      <c r="B2009" s="250"/>
      <c r="C2009" s="251"/>
      <c r="D2009" s="234" t="s">
        <v>160</v>
      </c>
      <c r="E2009" s="252" t="s">
        <v>1</v>
      </c>
      <c r="F2009" s="253" t="s">
        <v>162</v>
      </c>
      <c r="G2009" s="251"/>
      <c r="H2009" s="254">
        <v>84.587000000000003</v>
      </c>
      <c r="I2009" s="255"/>
      <c r="J2009" s="251"/>
      <c r="K2009" s="251"/>
      <c r="L2009" s="256"/>
      <c r="M2009" s="257"/>
      <c r="N2009" s="258"/>
      <c r="O2009" s="258"/>
      <c r="P2009" s="258"/>
      <c r="Q2009" s="258"/>
      <c r="R2009" s="258"/>
      <c r="S2009" s="258"/>
      <c r="T2009" s="259"/>
      <c r="U2009" s="14"/>
      <c r="V2009" s="14"/>
      <c r="W2009" s="14"/>
      <c r="X2009" s="14"/>
      <c r="Y2009" s="14"/>
      <c r="Z2009" s="14"/>
      <c r="AA2009" s="14"/>
      <c r="AB2009" s="14"/>
      <c r="AC2009" s="14"/>
      <c r="AD2009" s="14"/>
      <c r="AE2009" s="14"/>
      <c r="AT2009" s="260" t="s">
        <v>160</v>
      </c>
      <c r="AU2009" s="260" t="s">
        <v>83</v>
      </c>
      <c r="AV2009" s="14" t="s">
        <v>157</v>
      </c>
      <c r="AW2009" s="14" t="s">
        <v>30</v>
      </c>
      <c r="AX2009" s="14" t="s">
        <v>81</v>
      </c>
      <c r="AY2009" s="260" t="s">
        <v>151</v>
      </c>
    </row>
    <row r="2010" s="2" customFormat="1" ht="24.15" customHeight="1">
      <c r="A2010" s="38"/>
      <c r="B2010" s="39"/>
      <c r="C2010" s="220" t="s">
        <v>2640</v>
      </c>
      <c r="D2010" s="220" t="s">
        <v>153</v>
      </c>
      <c r="E2010" s="221" t="s">
        <v>2641</v>
      </c>
      <c r="F2010" s="222" t="s">
        <v>2642</v>
      </c>
      <c r="G2010" s="223" t="s">
        <v>156</v>
      </c>
      <c r="H2010" s="224">
        <v>84.587000000000003</v>
      </c>
      <c r="I2010" s="225"/>
      <c r="J2010" s="226">
        <f>ROUND(I2010*H2010,2)</f>
        <v>0</v>
      </c>
      <c r="K2010" s="227"/>
      <c r="L2010" s="44"/>
      <c r="M2010" s="228" t="s">
        <v>1</v>
      </c>
      <c r="N2010" s="229" t="s">
        <v>40</v>
      </c>
      <c r="O2010" s="92"/>
      <c r="P2010" s="230">
        <f>O2010*H2010</f>
        <v>0</v>
      </c>
      <c r="Q2010" s="230">
        <v>0.00029</v>
      </c>
      <c r="R2010" s="230">
        <f>Q2010*H2010</f>
        <v>0.02453023</v>
      </c>
      <c r="S2010" s="230">
        <v>0</v>
      </c>
      <c r="T2010" s="231">
        <f>S2010*H2010</f>
        <v>0</v>
      </c>
      <c r="U2010" s="38"/>
      <c r="V2010" s="38"/>
      <c r="W2010" s="38"/>
      <c r="X2010" s="38"/>
      <c r="Y2010" s="38"/>
      <c r="Z2010" s="38"/>
      <c r="AA2010" s="38"/>
      <c r="AB2010" s="38"/>
      <c r="AC2010" s="38"/>
      <c r="AD2010" s="38"/>
      <c r="AE2010" s="38"/>
      <c r="AR2010" s="232" t="s">
        <v>250</v>
      </c>
      <c r="AT2010" s="232" t="s">
        <v>153</v>
      </c>
      <c r="AU2010" s="232" t="s">
        <v>83</v>
      </c>
      <c r="AY2010" s="17" t="s">
        <v>151</v>
      </c>
      <c r="BE2010" s="233">
        <f>IF(N2010="základní",J2010,0)</f>
        <v>0</v>
      </c>
      <c r="BF2010" s="233">
        <f>IF(N2010="snížená",J2010,0)</f>
        <v>0</v>
      </c>
      <c r="BG2010" s="233">
        <f>IF(N2010="zákl. přenesená",J2010,0)</f>
        <v>0</v>
      </c>
      <c r="BH2010" s="233">
        <f>IF(N2010="sníž. přenesená",J2010,0)</f>
        <v>0</v>
      </c>
      <c r="BI2010" s="233">
        <f>IF(N2010="nulová",J2010,0)</f>
        <v>0</v>
      </c>
      <c r="BJ2010" s="17" t="s">
        <v>157</v>
      </c>
      <c r="BK2010" s="233">
        <f>ROUND(I2010*H2010,2)</f>
        <v>0</v>
      </c>
      <c r="BL2010" s="17" t="s">
        <v>250</v>
      </c>
      <c r="BM2010" s="232" t="s">
        <v>2643</v>
      </c>
    </row>
    <row r="2011" s="2" customFormat="1">
      <c r="A2011" s="38"/>
      <c r="B2011" s="39"/>
      <c r="C2011" s="40"/>
      <c r="D2011" s="234" t="s">
        <v>159</v>
      </c>
      <c r="E2011" s="40"/>
      <c r="F2011" s="235" t="s">
        <v>2642</v>
      </c>
      <c r="G2011" s="40"/>
      <c r="H2011" s="40"/>
      <c r="I2011" s="236"/>
      <c r="J2011" s="40"/>
      <c r="K2011" s="40"/>
      <c r="L2011" s="44"/>
      <c r="M2011" s="237"/>
      <c r="N2011" s="238"/>
      <c r="O2011" s="92"/>
      <c r="P2011" s="92"/>
      <c r="Q2011" s="92"/>
      <c r="R2011" s="92"/>
      <c r="S2011" s="92"/>
      <c r="T2011" s="93"/>
      <c r="U2011" s="38"/>
      <c r="V2011" s="38"/>
      <c r="W2011" s="38"/>
      <c r="X2011" s="38"/>
      <c r="Y2011" s="38"/>
      <c r="Z2011" s="38"/>
      <c r="AA2011" s="38"/>
      <c r="AB2011" s="38"/>
      <c r="AC2011" s="38"/>
      <c r="AD2011" s="38"/>
      <c r="AE2011" s="38"/>
      <c r="AT2011" s="17" t="s">
        <v>159</v>
      </c>
      <c r="AU2011" s="17" t="s">
        <v>83</v>
      </c>
    </row>
    <row r="2012" s="2" customFormat="1" ht="24.15" customHeight="1">
      <c r="A2012" s="38"/>
      <c r="B2012" s="39"/>
      <c r="C2012" s="220" t="s">
        <v>2644</v>
      </c>
      <c r="D2012" s="220" t="s">
        <v>153</v>
      </c>
      <c r="E2012" s="221" t="s">
        <v>2645</v>
      </c>
      <c r="F2012" s="222" t="s">
        <v>2646</v>
      </c>
      <c r="G2012" s="223" t="s">
        <v>156</v>
      </c>
      <c r="H2012" s="224">
        <v>66.989999999999995</v>
      </c>
      <c r="I2012" s="225"/>
      <c r="J2012" s="226">
        <f>ROUND(I2012*H2012,2)</f>
        <v>0</v>
      </c>
      <c r="K2012" s="227"/>
      <c r="L2012" s="44"/>
      <c r="M2012" s="228" t="s">
        <v>1</v>
      </c>
      <c r="N2012" s="229" t="s">
        <v>40</v>
      </c>
      <c r="O2012" s="92"/>
      <c r="P2012" s="230">
        <f>O2012*H2012</f>
        <v>0</v>
      </c>
      <c r="Q2012" s="230">
        <v>0.00012999999999999999</v>
      </c>
      <c r="R2012" s="230">
        <f>Q2012*H2012</f>
        <v>0.008708699999999998</v>
      </c>
      <c r="S2012" s="230">
        <v>0</v>
      </c>
      <c r="T2012" s="231">
        <f>S2012*H2012</f>
        <v>0</v>
      </c>
      <c r="U2012" s="38"/>
      <c r="V2012" s="38"/>
      <c r="W2012" s="38"/>
      <c r="X2012" s="38"/>
      <c r="Y2012" s="38"/>
      <c r="Z2012" s="38"/>
      <c r="AA2012" s="38"/>
      <c r="AB2012" s="38"/>
      <c r="AC2012" s="38"/>
      <c r="AD2012" s="38"/>
      <c r="AE2012" s="38"/>
      <c r="AR2012" s="232" t="s">
        <v>250</v>
      </c>
      <c r="AT2012" s="232" t="s">
        <v>153</v>
      </c>
      <c r="AU2012" s="232" t="s">
        <v>83</v>
      </c>
      <c r="AY2012" s="17" t="s">
        <v>151</v>
      </c>
      <c r="BE2012" s="233">
        <f>IF(N2012="základní",J2012,0)</f>
        <v>0</v>
      </c>
      <c r="BF2012" s="233">
        <f>IF(N2012="snížená",J2012,0)</f>
        <v>0</v>
      </c>
      <c r="BG2012" s="233">
        <f>IF(N2012="zákl. přenesená",J2012,0)</f>
        <v>0</v>
      </c>
      <c r="BH2012" s="233">
        <f>IF(N2012="sníž. přenesená",J2012,0)</f>
        <v>0</v>
      </c>
      <c r="BI2012" s="233">
        <f>IF(N2012="nulová",J2012,0)</f>
        <v>0</v>
      </c>
      <c r="BJ2012" s="17" t="s">
        <v>157</v>
      </c>
      <c r="BK2012" s="233">
        <f>ROUND(I2012*H2012,2)</f>
        <v>0</v>
      </c>
      <c r="BL2012" s="17" t="s">
        <v>250</v>
      </c>
      <c r="BM2012" s="232" t="s">
        <v>2647</v>
      </c>
    </row>
    <row r="2013" s="2" customFormat="1">
      <c r="A2013" s="38"/>
      <c r="B2013" s="39"/>
      <c r="C2013" s="40"/>
      <c r="D2013" s="234" t="s">
        <v>159</v>
      </c>
      <c r="E2013" s="40"/>
      <c r="F2013" s="235" t="s">
        <v>2646</v>
      </c>
      <c r="G2013" s="40"/>
      <c r="H2013" s="40"/>
      <c r="I2013" s="236"/>
      <c r="J2013" s="40"/>
      <c r="K2013" s="40"/>
      <c r="L2013" s="44"/>
      <c r="M2013" s="237"/>
      <c r="N2013" s="238"/>
      <c r="O2013" s="92"/>
      <c r="P2013" s="92"/>
      <c r="Q2013" s="92"/>
      <c r="R2013" s="92"/>
      <c r="S2013" s="92"/>
      <c r="T2013" s="93"/>
      <c r="U2013" s="38"/>
      <c r="V2013" s="38"/>
      <c r="W2013" s="38"/>
      <c r="X2013" s="38"/>
      <c r="Y2013" s="38"/>
      <c r="Z2013" s="38"/>
      <c r="AA2013" s="38"/>
      <c r="AB2013" s="38"/>
      <c r="AC2013" s="38"/>
      <c r="AD2013" s="38"/>
      <c r="AE2013" s="38"/>
      <c r="AT2013" s="17" t="s">
        <v>159</v>
      </c>
      <c r="AU2013" s="17" t="s">
        <v>83</v>
      </c>
    </row>
    <row r="2014" s="13" customFormat="1">
      <c r="A2014" s="13"/>
      <c r="B2014" s="239"/>
      <c r="C2014" s="240"/>
      <c r="D2014" s="234" t="s">
        <v>160</v>
      </c>
      <c r="E2014" s="241" t="s">
        <v>1</v>
      </c>
      <c r="F2014" s="242" t="s">
        <v>2648</v>
      </c>
      <c r="G2014" s="240"/>
      <c r="H2014" s="243">
        <v>66.989999999999995</v>
      </c>
      <c r="I2014" s="244"/>
      <c r="J2014" s="240"/>
      <c r="K2014" s="240"/>
      <c r="L2014" s="245"/>
      <c r="M2014" s="246"/>
      <c r="N2014" s="247"/>
      <c r="O2014" s="247"/>
      <c r="P2014" s="247"/>
      <c r="Q2014" s="247"/>
      <c r="R2014" s="247"/>
      <c r="S2014" s="247"/>
      <c r="T2014" s="248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T2014" s="249" t="s">
        <v>160</v>
      </c>
      <c r="AU2014" s="249" t="s">
        <v>83</v>
      </c>
      <c r="AV2014" s="13" t="s">
        <v>83</v>
      </c>
      <c r="AW2014" s="13" t="s">
        <v>30</v>
      </c>
      <c r="AX2014" s="13" t="s">
        <v>73</v>
      </c>
      <c r="AY2014" s="249" t="s">
        <v>151</v>
      </c>
    </row>
    <row r="2015" s="14" customFormat="1">
      <c r="A2015" s="14"/>
      <c r="B2015" s="250"/>
      <c r="C2015" s="251"/>
      <c r="D2015" s="234" t="s">
        <v>160</v>
      </c>
      <c r="E2015" s="252" t="s">
        <v>1</v>
      </c>
      <c r="F2015" s="253" t="s">
        <v>162</v>
      </c>
      <c r="G2015" s="251"/>
      <c r="H2015" s="254">
        <v>66.989999999999995</v>
      </c>
      <c r="I2015" s="255"/>
      <c r="J2015" s="251"/>
      <c r="K2015" s="251"/>
      <c r="L2015" s="256"/>
      <c r="M2015" s="257"/>
      <c r="N2015" s="258"/>
      <c r="O2015" s="258"/>
      <c r="P2015" s="258"/>
      <c r="Q2015" s="258"/>
      <c r="R2015" s="258"/>
      <c r="S2015" s="258"/>
      <c r="T2015" s="259"/>
      <c r="U2015" s="14"/>
      <c r="V2015" s="14"/>
      <c r="W2015" s="14"/>
      <c r="X2015" s="14"/>
      <c r="Y2015" s="14"/>
      <c r="Z2015" s="14"/>
      <c r="AA2015" s="14"/>
      <c r="AB2015" s="14"/>
      <c r="AC2015" s="14"/>
      <c r="AD2015" s="14"/>
      <c r="AE2015" s="14"/>
      <c r="AT2015" s="260" t="s">
        <v>160</v>
      </c>
      <c r="AU2015" s="260" t="s">
        <v>83</v>
      </c>
      <c r="AV2015" s="14" t="s">
        <v>157</v>
      </c>
      <c r="AW2015" s="14" t="s">
        <v>30</v>
      </c>
      <c r="AX2015" s="14" t="s">
        <v>81</v>
      </c>
      <c r="AY2015" s="260" t="s">
        <v>151</v>
      </c>
    </row>
    <row r="2016" s="2" customFormat="1" ht="24.15" customHeight="1">
      <c r="A2016" s="38"/>
      <c r="B2016" s="39"/>
      <c r="C2016" s="220" t="s">
        <v>2649</v>
      </c>
      <c r="D2016" s="220" t="s">
        <v>153</v>
      </c>
      <c r="E2016" s="221" t="s">
        <v>2650</v>
      </c>
      <c r="F2016" s="222" t="s">
        <v>2651</v>
      </c>
      <c r="G2016" s="223" t="s">
        <v>156</v>
      </c>
      <c r="H2016" s="224">
        <v>133.97999999999999</v>
      </c>
      <c r="I2016" s="225"/>
      <c r="J2016" s="226">
        <f>ROUND(I2016*H2016,2)</f>
        <v>0</v>
      </c>
      <c r="K2016" s="227"/>
      <c r="L2016" s="44"/>
      <c r="M2016" s="228" t="s">
        <v>1</v>
      </c>
      <c r="N2016" s="229" t="s">
        <v>40</v>
      </c>
      <c r="O2016" s="92"/>
      <c r="P2016" s="230">
        <f>O2016*H2016</f>
        <v>0</v>
      </c>
      <c r="Q2016" s="230">
        <v>0.00013999999999999999</v>
      </c>
      <c r="R2016" s="230">
        <f>Q2016*H2016</f>
        <v>0.018757199999999998</v>
      </c>
      <c r="S2016" s="230">
        <v>0</v>
      </c>
      <c r="T2016" s="231">
        <f>S2016*H2016</f>
        <v>0</v>
      </c>
      <c r="U2016" s="38"/>
      <c r="V2016" s="38"/>
      <c r="W2016" s="38"/>
      <c r="X2016" s="38"/>
      <c r="Y2016" s="38"/>
      <c r="Z2016" s="38"/>
      <c r="AA2016" s="38"/>
      <c r="AB2016" s="38"/>
      <c r="AC2016" s="38"/>
      <c r="AD2016" s="38"/>
      <c r="AE2016" s="38"/>
      <c r="AR2016" s="232" t="s">
        <v>250</v>
      </c>
      <c r="AT2016" s="232" t="s">
        <v>153</v>
      </c>
      <c r="AU2016" s="232" t="s">
        <v>83</v>
      </c>
      <c r="AY2016" s="17" t="s">
        <v>151</v>
      </c>
      <c r="BE2016" s="233">
        <f>IF(N2016="základní",J2016,0)</f>
        <v>0</v>
      </c>
      <c r="BF2016" s="233">
        <f>IF(N2016="snížená",J2016,0)</f>
        <v>0</v>
      </c>
      <c r="BG2016" s="233">
        <f>IF(N2016="zákl. přenesená",J2016,0)</f>
        <v>0</v>
      </c>
      <c r="BH2016" s="233">
        <f>IF(N2016="sníž. přenesená",J2016,0)</f>
        <v>0</v>
      </c>
      <c r="BI2016" s="233">
        <f>IF(N2016="nulová",J2016,0)</f>
        <v>0</v>
      </c>
      <c r="BJ2016" s="17" t="s">
        <v>157</v>
      </c>
      <c r="BK2016" s="233">
        <f>ROUND(I2016*H2016,2)</f>
        <v>0</v>
      </c>
      <c r="BL2016" s="17" t="s">
        <v>250</v>
      </c>
      <c r="BM2016" s="232" t="s">
        <v>2652</v>
      </c>
    </row>
    <row r="2017" s="2" customFormat="1">
      <c r="A2017" s="38"/>
      <c r="B2017" s="39"/>
      <c r="C2017" s="40"/>
      <c r="D2017" s="234" t="s">
        <v>159</v>
      </c>
      <c r="E2017" s="40"/>
      <c r="F2017" s="235" t="s">
        <v>2651</v>
      </c>
      <c r="G2017" s="40"/>
      <c r="H2017" s="40"/>
      <c r="I2017" s="236"/>
      <c r="J2017" s="40"/>
      <c r="K2017" s="40"/>
      <c r="L2017" s="44"/>
      <c r="M2017" s="237"/>
      <c r="N2017" s="238"/>
      <c r="O2017" s="92"/>
      <c r="P2017" s="92"/>
      <c r="Q2017" s="92"/>
      <c r="R2017" s="92"/>
      <c r="S2017" s="92"/>
      <c r="T2017" s="93"/>
      <c r="U2017" s="38"/>
      <c r="V2017" s="38"/>
      <c r="W2017" s="38"/>
      <c r="X2017" s="38"/>
      <c r="Y2017" s="38"/>
      <c r="Z2017" s="38"/>
      <c r="AA2017" s="38"/>
      <c r="AB2017" s="38"/>
      <c r="AC2017" s="38"/>
      <c r="AD2017" s="38"/>
      <c r="AE2017" s="38"/>
      <c r="AT2017" s="17" t="s">
        <v>159</v>
      </c>
      <c r="AU2017" s="17" t="s">
        <v>83</v>
      </c>
    </row>
    <row r="2018" s="13" customFormat="1">
      <c r="A2018" s="13"/>
      <c r="B2018" s="239"/>
      <c r="C2018" s="240"/>
      <c r="D2018" s="234" t="s">
        <v>160</v>
      </c>
      <c r="E2018" s="241" t="s">
        <v>1</v>
      </c>
      <c r="F2018" s="242" t="s">
        <v>2653</v>
      </c>
      <c r="G2018" s="240"/>
      <c r="H2018" s="243">
        <v>133.97999999999999</v>
      </c>
      <c r="I2018" s="244"/>
      <c r="J2018" s="240"/>
      <c r="K2018" s="240"/>
      <c r="L2018" s="245"/>
      <c r="M2018" s="246"/>
      <c r="N2018" s="247"/>
      <c r="O2018" s="247"/>
      <c r="P2018" s="247"/>
      <c r="Q2018" s="247"/>
      <c r="R2018" s="247"/>
      <c r="S2018" s="247"/>
      <c r="T2018" s="248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T2018" s="249" t="s">
        <v>160</v>
      </c>
      <c r="AU2018" s="249" t="s">
        <v>83</v>
      </c>
      <c r="AV2018" s="13" t="s">
        <v>83</v>
      </c>
      <c r="AW2018" s="13" t="s">
        <v>30</v>
      </c>
      <c r="AX2018" s="13" t="s">
        <v>73</v>
      </c>
      <c r="AY2018" s="249" t="s">
        <v>151</v>
      </c>
    </row>
    <row r="2019" s="14" customFormat="1">
      <c r="A2019" s="14"/>
      <c r="B2019" s="250"/>
      <c r="C2019" s="251"/>
      <c r="D2019" s="234" t="s">
        <v>160</v>
      </c>
      <c r="E2019" s="252" t="s">
        <v>1</v>
      </c>
      <c r="F2019" s="253" t="s">
        <v>162</v>
      </c>
      <c r="G2019" s="251"/>
      <c r="H2019" s="254">
        <v>133.97999999999999</v>
      </c>
      <c r="I2019" s="255"/>
      <c r="J2019" s="251"/>
      <c r="K2019" s="251"/>
      <c r="L2019" s="256"/>
      <c r="M2019" s="257"/>
      <c r="N2019" s="258"/>
      <c r="O2019" s="258"/>
      <c r="P2019" s="258"/>
      <c r="Q2019" s="258"/>
      <c r="R2019" s="258"/>
      <c r="S2019" s="258"/>
      <c r="T2019" s="259"/>
      <c r="U2019" s="14"/>
      <c r="V2019" s="14"/>
      <c r="W2019" s="14"/>
      <c r="X2019" s="14"/>
      <c r="Y2019" s="14"/>
      <c r="Z2019" s="14"/>
      <c r="AA2019" s="14"/>
      <c r="AB2019" s="14"/>
      <c r="AC2019" s="14"/>
      <c r="AD2019" s="14"/>
      <c r="AE2019" s="14"/>
      <c r="AT2019" s="260" t="s">
        <v>160</v>
      </c>
      <c r="AU2019" s="260" t="s">
        <v>83</v>
      </c>
      <c r="AV2019" s="14" t="s">
        <v>157</v>
      </c>
      <c r="AW2019" s="14" t="s">
        <v>30</v>
      </c>
      <c r="AX2019" s="14" t="s">
        <v>81</v>
      </c>
      <c r="AY2019" s="260" t="s">
        <v>151</v>
      </c>
    </row>
    <row r="2020" s="2" customFormat="1" ht="24.15" customHeight="1">
      <c r="A2020" s="38"/>
      <c r="B2020" s="39"/>
      <c r="C2020" s="220" t="s">
        <v>2654</v>
      </c>
      <c r="D2020" s="220" t="s">
        <v>153</v>
      </c>
      <c r="E2020" s="221" t="s">
        <v>2655</v>
      </c>
      <c r="F2020" s="222" t="s">
        <v>2656</v>
      </c>
      <c r="G2020" s="223" t="s">
        <v>156</v>
      </c>
      <c r="H2020" s="224">
        <v>5.3959999999999999</v>
      </c>
      <c r="I2020" s="225"/>
      <c r="J2020" s="226">
        <f>ROUND(I2020*H2020,2)</f>
        <v>0</v>
      </c>
      <c r="K2020" s="227"/>
      <c r="L2020" s="44"/>
      <c r="M2020" s="228" t="s">
        <v>1</v>
      </c>
      <c r="N2020" s="229" t="s">
        <v>40</v>
      </c>
      <c r="O2020" s="92"/>
      <c r="P2020" s="230">
        <f>O2020*H2020</f>
        <v>0</v>
      </c>
      <c r="Q2020" s="230">
        <v>0.00013999999999999999</v>
      </c>
      <c r="R2020" s="230">
        <f>Q2020*H2020</f>
        <v>0.00075543999999999991</v>
      </c>
      <c r="S2020" s="230">
        <v>0</v>
      </c>
      <c r="T2020" s="231">
        <f>S2020*H2020</f>
        <v>0</v>
      </c>
      <c r="U2020" s="38"/>
      <c r="V2020" s="38"/>
      <c r="W2020" s="38"/>
      <c r="X2020" s="38"/>
      <c r="Y2020" s="38"/>
      <c r="Z2020" s="38"/>
      <c r="AA2020" s="38"/>
      <c r="AB2020" s="38"/>
      <c r="AC2020" s="38"/>
      <c r="AD2020" s="38"/>
      <c r="AE2020" s="38"/>
      <c r="AR2020" s="232" t="s">
        <v>250</v>
      </c>
      <c r="AT2020" s="232" t="s">
        <v>153</v>
      </c>
      <c r="AU2020" s="232" t="s">
        <v>83</v>
      </c>
      <c r="AY2020" s="17" t="s">
        <v>151</v>
      </c>
      <c r="BE2020" s="233">
        <f>IF(N2020="základní",J2020,0)</f>
        <v>0</v>
      </c>
      <c r="BF2020" s="233">
        <f>IF(N2020="snížená",J2020,0)</f>
        <v>0</v>
      </c>
      <c r="BG2020" s="233">
        <f>IF(N2020="zákl. přenesená",J2020,0)</f>
        <v>0</v>
      </c>
      <c r="BH2020" s="233">
        <f>IF(N2020="sníž. přenesená",J2020,0)</f>
        <v>0</v>
      </c>
      <c r="BI2020" s="233">
        <f>IF(N2020="nulová",J2020,0)</f>
        <v>0</v>
      </c>
      <c r="BJ2020" s="17" t="s">
        <v>157</v>
      </c>
      <c r="BK2020" s="233">
        <f>ROUND(I2020*H2020,2)</f>
        <v>0</v>
      </c>
      <c r="BL2020" s="17" t="s">
        <v>250</v>
      </c>
      <c r="BM2020" s="232" t="s">
        <v>2657</v>
      </c>
    </row>
    <row r="2021" s="2" customFormat="1">
      <c r="A2021" s="38"/>
      <c r="B2021" s="39"/>
      <c r="C2021" s="40"/>
      <c r="D2021" s="234" t="s">
        <v>159</v>
      </c>
      <c r="E2021" s="40"/>
      <c r="F2021" s="235" t="s">
        <v>2656</v>
      </c>
      <c r="G2021" s="40"/>
      <c r="H2021" s="40"/>
      <c r="I2021" s="236"/>
      <c r="J2021" s="40"/>
      <c r="K2021" s="40"/>
      <c r="L2021" s="44"/>
      <c r="M2021" s="237"/>
      <c r="N2021" s="238"/>
      <c r="O2021" s="92"/>
      <c r="P2021" s="92"/>
      <c r="Q2021" s="92"/>
      <c r="R2021" s="92"/>
      <c r="S2021" s="92"/>
      <c r="T2021" s="93"/>
      <c r="U2021" s="38"/>
      <c r="V2021" s="38"/>
      <c r="W2021" s="38"/>
      <c r="X2021" s="38"/>
      <c r="Y2021" s="38"/>
      <c r="Z2021" s="38"/>
      <c r="AA2021" s="38"/>
      <c r="AB2021" s="38"/>
      <c r="AC2021" s="38"/>
      <c r="AD2021" s="38"/>
      <c r="AE2021" s="38"/>
      <c r="AT2021" s="17" t="s">
        <v>159</v>
      </c>
      <c r="AU2021" s="17" t="s">
        <v>83</v>
      </c>
    </row>
    <row r="2022" s="15" customFormat="1">
      <c r="A2022" s="15"/>
      <c r="B2022" s="261"/>
      <c r="C2022" s="262"/>
      <c r="D2022" s="234" t="s">
        <v>160</v>
      </c>
      <c r="E2022" s="263" t="s">
        <v>1</v>
      </c>
      <c r="F2022" s="264" t="s">
        <v>2658</v>
      </c>
      <c r="G2022" s="262"/>
      <c r="H2022" s="263" t="s">
        <v>1</v>
      </c>
      <c r="I2022" s="265"/>
      <c r="J2022" s="262"/>
      <c r="K2022" s="262"/>
      <c r="L2022" s="266"/>
      <c r="M2022" s="267"/>
      <c r="N2022" s="268"/>
      <c r="O2022" s="268"/>
      <c r="P2022" s="268"/>
      <c r="Q2022" s="268"/>
      <c r="R2022" s="268"/>
      <c r="S2022" s="268"/>
      <c r="T2022" s="269"/>
      <c r="U2022" s="15"/>
      <c r="V2022" s="15"/>
      <c r="W2022" s="15"/>
      <c r="X2022" s="15"/>
      <c r="Y2022" s="15"/>
      <c r="Z2022" s="15"/>
      <c r="AA2022" s="15"/>
      <c r="AB2022" s="15"/>
      <c r="AC2022" s="15"/>
      <c r="AD2022" s="15"/>
      <c r="AE2022" s="15"/>
      <c r="AT2022" s="270" t="s">
        <v>160</v>
      </c>
      <c r="AU2022" s="270" t="s">
        <v>83</v>
      </c>
      <c r="AV2022" s="15" t="s">
        <v>81</v>
      </c>
      <c r="AW2022" s="15" t="s">
        <v>30</v>
      </c>
      <c r="AX2022" s="15" t="s">
        <v>73</v>
      </c>
      <c r="AY2022" s="270" t="s">
        <v>151</v>
      </c>
    </row>
    <row r="2023" s="13" customFormat="1">
      <c r="A2023" s="13"/>
      <c r="B2023" s="239"/>
      <c r="C2023" s="240"/>
      <c r="D2023" s="234" t="s">
        <v>160</v>
      </c>
      <c r="E2023" s="241" t="s">
        <v>1</v>
      </c>
      <c r="F2023" s="242" t="s">
        <v>2659</v>
      </c>
      <c r="G2023" s="240"/>
      <c r="H2023" s="243">
        <v>2.7360000000000002</v>
      </c>
      <c r="I2023" s="244"/>
      <c r="J2023" s="240"/>
      <c r="K2023" s="240"/>
      <c r="L2023" s="245"/>
      <c r="M2023" s="246"/>
      <c r="N2023" s="247"/>
      <c r="O2023" s="247"/>
      <c r="P2023" s="247"/>
      <c r="Q2023" s="247"/>
      <c r="R2023" s="247"/>
      <c r="S2023" s="247"/>
      <c r="T2023" s="248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49" t="s">
        <v>160</v>
      </c>
      <c r="AU2023" s="249" t="s">
        <v>83</v>
      </c>
      <c r="AV2023" s="13" t="s">
        <v>83</v>
      </c>
      <c r="AW2023" s="13" t="s">
        <v>30</v>
      </c>
      <c r="AX2023" s="13" t="s">
        <v>73</v>
      </c>
      <c r="AY2023" s="249" t="s">
        <v>151</v>
      </c>
    </row>
    <row r="2024" s="13" customFormat="1">
      <c r="A2024" s="13"/>
      <c r="B2024" s="239"/>
      <c r="C2024" s="240"/>
      <c r="D2024" s="234" t="s">
        <v>160</v>
      </c>
      <c r="E2024" s="241" t="s">
        <v>1</v>
      </c>
      <c r="F2024" s="242" t="s">
        <v>2660</v>
      </c>
      <c r="G2024" s="240"/>
      <c r="H2024" s="243">
        <v>1.786</v>
      </c>
      <c r="I2024" s="244"/>
      <c r="J2024" s="240"/>
      <c r="K2024" s="240"/>
      <c r="L2024" s="245"/>
      <c r="M2024" s="246"/>
      <c r="N2024" s="247"/>
      <c r="O2024" s="247"/>
      <c r="P2024" s="247"/>
      <c r="Q2024" s="247"/>
      <c r="R2024" s="247"/>
      <c r="S2024" s="247"/>
      <c r="T2024" s="248"/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T2024" s="249" t="s">
        <v>160</v>
      </c>
      <c r="AU2024" s="249" t="s">
        <v>83</v>
      </c>
      <c r="AV2024" s="13" t="s">
        <v>83</v>
      </c>
      <c r="AW2024" s="13" t="s">
        <v>30</v>
      </c>
      <c r="AX2024" s="13" t="s">
        <v>73</v>
      </c>
      <c r="AY2024" s="249" t="s">
        <v>151</v>
      </c>
    </row>
    <row r="2025" s="13" customFormat="1">
      <c r="A2025" s="13"/>
      <c r="B2025" s="239"/>
      <c r="C2025" s="240"/>
      <c r="D2025" s="234" t="s">
        <v>160</v>
      </c>
      <c r="E2025" s="241" t="s">
        <v>1</v>
      </c>
      <c r="F2025" s="242" t="s">
        <v>2661</v>
      </c>
      <c r="G2025" s="240"/>
      <c r="H2025" s="243">
        <v>0.874</v>
      </c>
      <c r="I2025" s="244"/>
      <c r="J2025" s="240"/>
      <c r="K2025" s="240"/>
      <c r="L2025" s="245"/>
      <c r="M2025" s="246"/>
      <c r="N2025" s="247"/>
      <c r="O2025" s="247"/>
      <c r="P2025" s="247"/>
      <c r="Q2025" s="247"/>
      <c r="R2025" s="247"/>
      <c r="S2025" s="247"/>
      <c r="T2025" s="248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T2025" s="249" t="s">
        <v>160</v>
      </c>
      <c r="AU2025" s="249" t="s">
        <v>83</v>
      </c>
      <c r="AV2025" s="13" t="s">
        <v>83</v>
      </c>
      <c r="AW2025" s="13" t="s">
        <v>30</v>
      </c>
      <c r="AX2025" s="13" t="s">
        <v>73</v>
      </c>
      <c r="AY2025" s="249" t="s">
        <v>151</v>
      </c>
    </row>
    <row r="2026" s="14" customFormat="1">
      <c r="A2026" s="14"/>
      <c r="B2026" s="250"/>
      <c r="C2026" s="251"/>
      <c r="D2026" s="234" t="s">
        <v>160</v>
      </c>
      <c r="E2026" s="252" t="s">
        <v>1</v>
      </c>
      <c r="F2026" s="253" t="s">
        <v>162</v>
      </c>
      <c r="G2026" s="251"/>
      <c r="H2026" s="254">
        <v>5.3959999999999999</v>
      </c>
      <c r="I2026" s="255"/>
      <c r="J2026" s="251"/>
      <c r="K2026" s="251"/>
      <c r="L2026" s="256"/>
      <c r="M2026" s="257"/>
      <c r="N2026" s="258"/>
      <c r="O2026" s="258"/>
      <c r="P2026" s="258"/>
      <c r="Q2026" s="258"/>
      <c r="R2026" s="258"/>
      <c r="S2026" s="258"/>
      <c r="T2026" s="259"/>
      <c r="U2026" s="14"/>
      <c r="V2026" s="14"/>
      <c r="W2026" s="14"/>
      <c r="X2026" s="14"/>
      <c r="Y2026" s="14"/>
      <c r="Z2026" s="14"/>
      <c r="AA2026" s="14"/>
      <c r="AB2026" s="14"/>
      <c r="AC2026" s="14"/>
      <c r="AD2026" s="14"/>
      <c r="AE2026" s="14"/>
      <c r="AT2026" s="260" t="s">
        <v>160</v>
      </c>
      <c r="AU2026" s="260" t="s">
        <v>83</v>
      </c>
      <c r="AV2026" s="14" t="s">
        <v>157</v>
      </c>
      <c r="AW2026" s="14" t="s">
        <v>30</v>
      </c>
      <c r="AX2026" s="14" t="s">
        <v>81</v>
      </c>
      <c r="AY2026" s="260" t="s">
        <v>151</v>
      </c>
    </row>
    <row r="2027" s="2" customFormat="1" ht="24.15" customHeight="1">
      <c r="A2027" s="38"/>
      <c r="B2027" s="39"/>
      <c r="C2027" s="220" t="s">
        <v>2662</v>
      </c>
      <c r="D2027" s="220" t="s">
        <v>153</v>
      </c>
      <c r="E2027" s="221" t="s">
        <v>2663</v>
      </c>
      <c r="F2027" s="222" t="s">
        <v>2664</v>
      </c>
      <c r="G2027" s="223" t="s">
        <v>156</v>
      </c>
      <c r="H2027" s="224">
        <v>10.792</v>
      </c>
      <c r="I2027" s="225"/>
      <c r="J2027" s="226">
        <f>ROUND(I2027*H2027,2)</f>
        <v>0</v>
      </c>
      <c r="K2027" s="227"/>
      <c r="L2027" s="44"/>
      <c r="M2027" s="228" t="s">
        <v>1</v>
      </c>
      <c r="N2027" s="229" t="s">
        <v>40</v>
      </c>
      <c r="O2027" s="92"/>
      <c r="P2027" s="230">
        <f>O2027*H2027</f>
        <v>0</v>
      </c>
      <c r="Q2027" s="230">
        <v>0.00012</v>
      </c>
      <c r="R2027" s="230">
        <f>Q2027*H2027</f>
        <v>0.0012950399999999999</v>
      </c>
      <c r="S2027" s="230">
        <v>0</v>
      </c>
      <c r="T2027" s="231">
        <f>S2027*H2027</f>
        <v>0</v>
      </c>
      <c r="U2027" s="38"/>
      <c r="V2027" s="38"/>
      <c r="W2027" s="38"/>
      <c r="X2027" s="38"/>
      <c r="Y2027" s="38"/>
      <c r="Z2027" s="38"/>
      <c r="AA2027" s="38"/>
      <c r="AB2027" s="38"/>
      <c r="AC2027" s="38"/>
      <c r="AD2027" s="38"/>
      <c r="AE2027" s="38"/>
      <c r="AR2027" s="232" t="s">
        <v>250</v>
      </c>
      <c r="AT2027" s="232" t="s">
        <v>153</v>
      </c>
      <c r="AU2027" s="232" t="s">
        <v>83</v>
      </c>
      <c r="AY2027" s="17" t="s">
        <v>151</v>
      </c>
      <c r="BE2027" s="233">
        <f>IF(N2027="základní",J2027,0)</f>
        <v>0</v>
      </c>
      <c r="BF2027" s="233">
        <f>IF(N2027="snížená",J2027,0)</f>
        <v>0</v>
      </c>
      <c r="BG2027" s="233">
        <f>IF(N2027="zákl. přenesená",J2027,0)</f>
        <v>0</v>
      </c>
      <c r="BH2027" s="233">
        <f>IF(N2027="sníž. přenesená",J2027,0)</f>
        <v>0</v>
      </c>
      <c r="BI2027" s="233">
        <f>IF(N2027="nulová",J2027,0)</f>
        <v>0</v>
      </c>
      <c r="BJ2027" s="17" t="s">
        <v>157</v>
      </c>
      <c r="BK2027" s="233">
        <f>ROUND(I2027*H2027,2)</f>
        <v>0</v>
      </c>
      <c r="BL2027" s="17" t="s">
        <v>250</v>
      </c>
      <c r="BM2027" s="232" t="s">
        <v>2665</v>
      </c>
    </row>
    <row r="2028" s="2" customFormat="1">
      <c r="A2028" s="38"/>
      <c r="B2028" s="39"/>
      <c r="C2028" s="40"/>
      <c r="D2028" s="234" t="s">
        <v>159</v>
      </c>
      <c r="E2028" s="40"/>
      <c r="F2028" s="235" t="s">
        <v>2664</v>
      </c>
      <c r="G2028" s="40"/>
      <c r="H2028" s="40"/>
      <c r="I2028" s="236"/>
      <c r="J2028" s="40"/>
      <c r="K2028" s="40"/>
      <c r="L2028" s="44"/>
      <c r="M2028" s="237"/>
      <c r="N2028" s="238"/>
      <c r="O2028" s="92"/>
      <c r="P2028" s="92"/>
      <c r="Q2028" s="92"/>
      <c r="R2028" s="92"/>
      <c r="S2028" s="92"/>
      <c r="T2028" s="93"/>
      <c r="U2028" s="38"/>
      <c r="V2028" s="38"/>
      <c r="W2028" s="38"/>
      <c r="X2028" s="38"/>
      <c r="Y2028" s="38"/>
      <c r="Z2028" s="38"/>
      <c r="AA2028" s="38"/>
      <c r="AB2028" s="38"/>
      <c r="AC2028" s="38"/>
      <c r="AD2028" s="38"/>
      <c r="AE2028" s="38"/>
      <c r="AT2028" s="17" t="s">
        <v>159</v>
      </c>
      <c r="AU2028" s="17" t="s">
        <v>83</v>
      </c>
    </row>
    <row r="2029" s="13" customFormat="1">
      <c r="A2029" s="13"/>
      <c r="B2029" s="239"/>
      <c r="C2029" s="240"/>
      <c r="D2029" s="234" t="s">
        <v>160</v>
      </c>
      <c r="E2029" s="241" t="s">
        <v>1</v>
      </c>
      <c r="F2029" s="242" t="s">
        <v>2666</v>
      </c>
      <c r="G2029" s="240"/>
      <c r="H2029" s="243">
        <v>10.792</v>
      </c>
      <c r="I2029" s="244"/>
      <c r="J2029" s="240"/>
      <c r="K2029" s="240"/>
      <c r="L2029" s="245"/>
      <c r="M2029" s="246"/>
      <c r="N2029" s="247"/>
      <c r="O2029" s="247"/>
      <c r="P2029" s="247"/>
      <c r="Q2029" s="247"/>
      <c r="R2029" s="247"/>
      <c r="S2029" s="247"/>
      <c r="T2029" s="248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T2029" s="249" t="s">
        <v>160</v>
      </c>
      <c r="AU2029" s="249" t="s">
        <v>83</v>
      </c>
      <c r="AV2029" s="13" t="s">
        <v>83</v>
      </c>
      <c r="AW2029" s="13" t="s">
        <v>30</v>
      </c>
      <c r="AX2029" s="13" t="s">
        <v>73</v>
      </c>
      <c r="AY2029" s="249" t="s">
        <v>151</v>
      </c>
    </row>
    <row r="2030" s="14" customFormat="1">
      <c r="A2030" s="14"/>
      <c r="B2030" s="250"/>
      <c r="C2030" s="251"/>
      <c r="D2030" s="234" t="s">
        <v>160</v>
      </c>
      <c r="E2030" s="252" t="s">
        <v>1</v>
      </c>
      <c r="F2030" s="253" t="s">
        <v>162</v>
      </c>
      <c r="G2030" s="251"/>
      <c r="H2030" s="254">
        <v>10.792</v>
      </c>
      <c r="I2030" s="255"/>
      <c r="J2030" s="251"/>
      <c r="K2030" s="251"/>
      <c r="L2030" s="256"/>
      <c r="M2030" s="257"/>
      <c r="N2030" s="258"/>
      <c r="O2030" s="258"/>
      <c r="P2030" s="258"/>
      <c r="Q2030" s="258"/>
      <c r="R2030" s="258"/>
      <c r="S2030" s="258"/>
      <c r="T2030" s="259"/>
      <c r="U2030" s="14"/>
      <c r="V2030" s="14"/>
      <c r="W2030" s="14"/>
      <c r="X2030" s="14"/>
      <c r="Y2030" s="14"/>
      <c r="Z2030" s="14"/>
      <c r="AA2030" s="14"/>
      <c r="AB2030" s="14"/>
      <c r="AC2030" s="14"/>
      <c r="AD2030" s="14"/>
      <c r="AE2030" s="14"/>
      <c r="AT2030" s="260" t="s">
        <v>160</v>
      </c>
      <c r="AU2030" s="260" t="s">
        <v>83</v>
      </c>
      <c r="AV2030" s="14" t="s">
        <v>157</v>
      </c>
      <c r="AW2030" s="14" t="s">
        <v>30</v>
      </c>
      <c r="AX2030" s="14" t="s">
        <v>81</v>
      </c>
      <c r="AY2030" s="260" t="s">
        <v>151</v>
      </c>
    </row>
    <row r="2031" s="2" customFormat="1" ht="16.5" customHeight="1">
      <c r="A2031" s="38"/>
      <c r="B2031" s="39"/>
      <c r="C2031" s="220" t="s">
        <v>2667</v>
      </c>
      <c r="D2031" s="220" t="s">
        <v>153</v>
      </c>
      <c r="E2031" s="221" t="s">
        <v>2668</v>
      </c>
      <c r="F2031" s="222" t="s">
        <v>2669</v>
      </c>
      <c r="G2031" s="223" t="s">
        <v>156</v>
      </c>
      <c r="H2031" s="224">
        <v>5.577</v>
      </c>
      <c r="I2031" s="225"/>
      <c r="J2031" s="226">
        <f>ROUND(I2031*H2031,2)</f>
        <v>0</v>
      </c>
      <c r="K2031" s="227"/>
      <c r="L2031" s="44"/>
      <c r="M2031" s="228" t="s">
        <v>1</v>
      </c>
      <c r="N2031" s="229" t="s">
        <v>40</v>
      </c>
      <c r="O2031" s="92"/>
      <c r="P2031" s="230">
        <f>O2031*H2031</f>
        <v>0</v>
      </c>
      <c r="Q2031" s="230">
        <v>0</v>
      </c>
      <c r="R2031" s="230">
        <f>Q2031*H2031</f>
        <v>0</v>
      </c>
      <c r="S2031" s="230">
        <v>0</v>
      </c>
      <c r="T2031" s="231">
        <f>S2031*H2031</f>
        <v>0</v>
      </c>
      <c r="U2031" s="38"/>
      <c r="V2031" s="38"/>
      <c r="W2031" s="38"/>
      <c r="X2031" s="38"/>
      <c r="Y2031" s="38"/>
      <c r="Z2031" s="38"/>
      <c r="AA2031" s="38"/>
      <c r="AB2031" s="38"/>
      <c r="AC2031" s="38"/>
      <c r="AD2031" s="38"/>
      <c r="AE2031" s="38"/>
      <c r="AR2031" s="232" t="s">
        <v>250</v>
      </c>
      <c r="AT2031" s="232" t="s">
        <v>153</v>
      </c>
      <c r="AU2031" s="232" t="s">
        <v>83</v>
      </c>
      <c r="AY2031" s="17" t="s">
        <v>151</v>
      </c>
      <c r="BE2031" s="233">
        <f>IF(N2031="základní",J2031,0)</f>
        <v>0</v>
      </c>
      <c r="BF2031" s="233">
        <f>IF(N2031="snížená",J2031,0)</f>
        <v>0</v>
      </c>
      <c r="BG2031" s="233">
        <f>IF(N2031="zákl. přenesená",J2031,0)</f>
        <v>0</v>
      </c>
      <c r="BH2031" s="233">
        <f>IF(N2031="sníž. přenesená",J2031,0)</f>
        <v>0</v>
      </c>
      <c r="BI2031" s="233">
        <f>IF(N2031="nulová",J2031,0)</f>
        <v>0</v>
      </c>
      <c r="BJ2031" s="17" t="s">
        <v>157</v>
      </c>
      <c r="BK2031" s="233">
        <f>ROUND(I2031*H2031,2)</f>
        <v>0</v>
      </c>
      <c r="BL2031" s="17" t="s">
        <v>250</v>
      </c>
      <c r="BM2031" s="232" t="s">
        <v>2670</v>
      </c>
    </row>
    <row r="2032" s="2" customFormat="1">
      <c r="A2032" s="38"/>
      <c r="B2032" s="39"/>
      <c r="C2032" s="40"/>
      <c r="D2032" s="234" t="s">
        <v>159</v>
      </c>
      <c r="E2032" s="40"/>
      <c r="F2032" s="235" t="s">
        <v>2669</v>
      </c>
      <c r="G2032" s="40"/>
      <c r="H2032" s="40"/>
      <c r="I2032" s="236"/>
      <c r="J2032" s="40"/>
      <c r="K2032" s="40"/>
      <c r="L2032" s="44"/>
      <c r="M2032" s="237"/>
      <c r="N2032" s="238"/>
      <c r="O2032" s="92"/>
      <c r="P2032" s="92"/>
      <c r="Q2032" s="92"/>
      <c r="R2032" s="92"/>
      <c r="S2032" s="92"/>
      <c r="T2032" s="93"/>
      <c r="U2032" s="38"/>
      <c r="V2032" s="38"/>
      <c r="W2032" s="38"/>
      <c r="X2032" s="38"/>
      <c r="Y2032" s="38"/>
      <c r="Z2032" s="38"/>
      <c r="AA2032" s="38"/>
      <c r="AB2032" s="38"/>
      <c r="AC2032" s="38"/>
      <c r="AD2032" s="38"/>
      <c r="AE2032" s="38"/>
      <c r="AT2032" s="17" t="s">
        <v>159</v>
      </c>
      <c r="AU2032" s="17" t="s">
        <v>83</v>
      </c>
    </row>
    <row r="2033" s="15" customFormat="1">
      <c r="A2033" s="15"/>
      <c r="B2033" s="261"/>
      <c r="C2033" s="262"/>
      <c r="D2033" s="234" t="s">
        <v>160</v>
      </c>
      <c r="E2033" s="263" t="s">
        <v>1</v>
      </c>
      <c r="F2033" s="264" t="s">
        <v>2671</v>
      </c>
      <c r="G2033" s="262"/>
      <c r="H2033" s="263" t="s">
        <v>1</v>
      </c>
      <c r="I2033" s="265"/>
      <c r="J2033" s="262"/>
      <c r="K2033" s="262"/>
      <c r="L2033" s="266"/>
      <c r="M2033" s="267"/>
      <c r="N2033" s="268"/>
      <c r="O2033" s="268"/>
      <c r="P2033" s="268"/>
      <c r="Q2033" s="268"/>
      <c r="R2033" s="268"/>
      <c r="S2033" s="268"/>
      <c r="T2033" s="269"/>
      <c r="U2033" s="15"/>
      <c r="V2033" s="15"/>
      <c r="W2033" s="15"/>
      <c r="X2033" s="15"/>
      <c r="Y2033" s="15"/>
      <c r="Z2033" s="15"/>
      <c r="AA2033" s="15"/>
      <c r="AB2033" s="15"/>
      <c r="AC2033" s="15"/>
      <c r="AD2033" s="15"/>
      <c r="AE2033" s="15"/>
      <c r="AT2033" s="270" t="s">
        <v>160</v>
      </c>
      <c r="AU2033" s="270" t="s">
        <v>83</v>
      </c>
      <c r="AV2033" s="15" t="s">
        <v>81</v>
      </c>
      <c r="AW2033" s="15" t="s">
        <v>30</v>
      </c>
      <c r="AX2033" s="15" t="s">
        <v>73</v>
      </c>
      <c r="AY2033" s="270" t="s">
        <v>151</v>
      </c>
    </row>
    <row r="2034" s="13" customFormat="1">
      <c r="A2034" s="13"/>
      <c r="B2034" s="239"/>
      <c r="C2034" s="240"/>
      <c r="D2034" s="234" t="s">
        <v>160</v>
      </c>
      <c r="E2034" s="241" t="s">
        <v>1</v>
      </c>
      <c r="F2034" s="242" t="s">
        <v>2672</v>
      </c>
      <c r="G2034" s="240"/>
      <c r="H2034" s="243">
        <v>5.577</v>
      </c>
      <c r="I2034" s="244"/>
      <c r="J2034" s="240"/>
      <c r="K2034" s="240"/>
      <c r="L2034" s="245"/>
      <c r="M2034" s="246"/>
      <c r="N2034" s="247"/>
      <c r="O2034" s="247"/>
      <c r="P2034" s="247"/>
      <c r="Q2034" s="247"/>
      <c r="R2034" s="247"/>
      <c r="S2034" s="247"/>
      <c r="T2034" s="248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49" t="s">
        <v>160</v>
      </c>
      <c r="AU2034" s="249" t="s">
        <v>83</v>
      </c>
      <c r="AV2034" s="13" t="s">
        <v>83</v>
      </c>
      <c r="AW2034" s="13" t="s">
        <v>30</v>
      </c>
      <c r="AX2034" s="13" t="s">
        <v>73</v>
      </c>
      <c r="AY2034" s="249" t="s">
        <v>151</v>
      </c>
    </row>
    <row r="2035" s="14" customFormat="1">
      <c r="A2035" s="14"/>
      <c r="B2035" s="250"/>
      <c r="C2035" s="251"/>
      <c r="D2035" s="234" t="s">
        <v>160</v>
      </c>
      <c r="E2035" s="252" t="s">
        <v>1</v>
      </c>
      <c r="F2035" s="253" t="s">
        <v>162</v>
      </c>
      <c r="G2035" s="251"/>
      <c r="H2035" s="254">
        <v>5.577</v>
      </c>
      <c r="I2035" s="255"/>
      <c r="J2035" s="251"/>
      <c r="K2035" s="251"/>
      <c r="L2035" s="256"/>
      <c r="M2035" s="257"/>
      <c r="N2035" s="258"/>
      <c r="O2035" s="258"/>
      <c r="P2035" s="258"/>
      <c r="Q2035" s="258"/>
      <c r="R2035" s="258"/>
      <c r="S2035" s="258"/>
      <c r="T2035" s="259"/>
      <c r="U2035" s="14"/>
      <c r="V2035" s="14"/>
      <c r="W2035" s="14"/>
      <c r="X2035" s="14"/>
      <c r="Y2035" s="14"/>
      <c r="Z2035" s="14"/>
      <c r="AA2035" s="14"/>
      <c r="AB2035" s="14"/>
      <c r="AC2035" s="14"/>
      <c r="AD2035" s="14"/>
      <c r="AE2035" s="14"/>
      <c r="AT2035" s="260" t="s">
        <v>160</v>
      </c>
      <c r="AU2035" s="260" t="s">
        <v>83</v>
      </c>
      <c r="AV2035" s="14" t="s">
        <v>157</v>
      </c>
      <c r="AW2035" s="14" t="s">
        <v>30</v>
      </c>
      <c r="AX2035" s="14" t="s">
        <v>81</v>
      </c>
      <c r="AY2035" s="260" t="s">
        <v>151</v>
      </c>
    </row>
    <row r="2036" s="2" customFormat="1" ht="24.15" customHeight="1">
      <c r="A2036" s="38"/>
      <c r="B2036" s="39"/>
      <c r="C2036" s="220" t="s">
        <v>2673</v>
      </c>
      <c r="D2036" s="220" t="s">
        <v>153</v>
      </c>
      <c r="E2036" s="221" t="s">
        <v>2674</v>
      </c>
      <c r="F2036" s="222" t="s">
        <v>2675</v>
      </c>
      <c r="G2036" s="223" t="s">
        <v>156</v>
      </c>
      <c r="H2036" s="224">
        <v>203.73599999999999</v>
      </c>
      <c r="I2036" s="225"/>
      <c r="J2036" s="226">
        <f>ROUND(I2036*H2036,2)</f>
        <v>0</v>
      </c>
      <c r="K2036" s="227"/>
      <c r="L2036" s="44"/>
      <c r="M2036" s="228" t="s">
        <v>1</v>
      </c>
      <c r="N2036" s="229" t="s">
        <v>40</v>
      </c>
      <c r="O2036" s="92"/>
      <c r="P2036" s="230">
        <f>O2036*H2036</f>
        <v>0</v>
      </c>
      <c r="Q2036" s="230">
        <v>0.00011</v>
      </c>
      <c r="R2036" s="230">
        <f>Q2036*H2036</f>
        <v>0.022410960000000001</v>
      </c>
      <c r="S2036" s="230">
        <v>0</v>
      </c>
      <c r="T2036" s="231">
        <f>S2036*H2036</f>
        <v>0</v>
      </c>
      <c r="U2036" s="38"/>
      <c r="V2036" s="38"/>
      <c r="W2036" s="38"/>
      <c r="X2036" s="38"/>
      <c r="Y2036" s="38"/>
      <c r="Z2036" s="38"/>
      <c r="AA2036" s="38"/>
      <c r="AB2036" s="38"/>
      <c r="AC2036" s="38"/>
      <c r="AD2036" s="38"/>
      <c r="AE2036" s="38"/>
      <c r="AR2036" s="232" t="s">
        <v>250</v>
      </c>
      <c r="AT2036" s="232" t="s">
        <v>153</v>
      </c>
      <c r="AU2036" s="232" t="s">
        <v>83</v>
      </c>
      <c r="AY2036" s="17" t="s">
        <v>151</v>
      </c>
      <c r="BE2036" s="233">
        <f>IF(N2036="základní",J2036,0)</f>
        <v>0</v>
      </c>
      <c r="BF2036" s="233">
        <f>IF(N2036="snížená",J2036,0)</f>
        <v>0</v>
      </c>
      <c r="BG2036" s="233">
        <f>IF(N2036="zákl. přenesená",J2036,0)</f>
        <v>0</v>
      </c>
      <c r="BH2036" s="233">
        <f>IF(N2036="sníž. přenesená",J2036,0)</f>
        <v>0</v>
      </c>
      <c r="BI2036" s="233">
        <f>IF(N2036="nulová",J2036,0)</f>
        <v>0</v>
      </c>
      <c r="BJ2036" s="17" t="s">
        <v>157</v>
      </c>
      <c r="BK2036" s="233">
        <f>ROUND(I2036*H2036,2)</f>
        <v>0</v>
      </c>
      <c r="BL2036" s="17" t="s">
        <v>250</v>
      </c>
      <c r="BM2036" s="232" t="s">
        <v>2676</v>
      </c>
    </row>
    <row r="2037" s="2" customFormat="1">
      <c r="A2037" s="38"/>
      <c r="B2037" s="39"/>
      <c r="C2037" s="40"/>
      <c r="D2037" s="234" t="s">
        <v>159</v>
      </c>
      <c r="E2037" s="40"/>
      <c r="F2037" s="235" t="s">
        <v>2675</v>
      </c>
      <c r="G2037" s="40"/>
      <c r="H2037" s="40"/>
      <c r="I2037" s="236"/>
      <c r="J2037" s="40"/>
      <c r="K2037" s="40"/>
      <c r="L2037" s="44"/>
      <c r="M2037" s="237"/>
      <c r="N2037" s="238"/>
      <c r="O2037" s="92"/>
      <c r="P2037" s="92"/>
      <c r="Q2037" s="92"/>
      <c r="R2037" s="92"/>
      <c r="S2037" s="92"/>
      <c r="T2037" s="93"/>
      <c r="U2037" s="38"/>
      <c r="V2037" s="38"/>
      <c r="W2037" s="38"/>
      <c r="X2037" s="38"/>
      <c r="Y2037" s="38"/>
      <c r="Z2037" s="38"/>
      <c r="AA2037" s="38"/>
      <c r="AB2037" s="38"/>
      <c r="AC2037" s="38"/>
      <c r="AD2037" s="38"/>
      <c r="AE2037" s="38"/>
      <c r="AT2037" s="17" t="s">
        <v>159</v>
      </c>
      <c r="AU2037" s="17" t="s">
        <v>83</v>
      </c>
    </row>
    <row r="2038" s="13" customFormat="1">
      <c r="A2038" s="13"/>
      <c r="B2038" s="239"/>
      <c r="C2038" s="240"/>
      <c r="D2038" s="234" t="s">
        <v>160</v>
      </c>
      <c r="E2038" s="241" t="s">
        <v>1</v>
      </c>
      <c r="F2038" s="242" t="s">
        <v>622</v>
      </c>
      <c r="G2038" s="240"/>
      <c r="H2038" s="243">
        <v>187.35499999999999</v>
      </c>
      <c r="I2038" s="244"/>
      <c r="J2038" s="240"/>
      <c r="K2038" s="240"/>
      <c r="L2038" s="245"/>
      <c r="M2038" s="246"/>
      <c r="N2038" s="247"/>
      <c r="O2038" s="247"/>
      <c r="P2038" s="247"/>
      <c r="Q2038" s="247"/>
      <c r="R2038" s="247"/>
      <c r="S2038" s="247"/>
      <c r="T2038" s="248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T2038" s="249" t="s">
        <v>160</v>
      </c>
      <c r="AU2038" s="249" t="s">
        <v>83</v>
      </c>
      <c r="AV2038" s="13" t="s">
        <v>83</v>
      </c>
      <c r="AW2038" s="13" t="s">
        <v>30</v>
      </c>
      <c r="AX2038" s="13" t="s">
        <v>73</v>
      </c>
      <c r="AY2038" s="249" t="s">
        <v>151</v>
      </c>
    </row>
    <row r="2039" s="13" customFormat="1">
      <c r="A2039" s="13"/>
      <c r="B2039" s="239"/>
      <c r="C2039" s="240"/>
      <c r="D2039" s="234" t="s">
        <v>160</v>
      </c>
      <c r="E2039" s="241" t="s">
        <v>1</v>
      </c>
      <c r="F2039" s="242" t="s">
        <v>623</v>
      </c>
      <c r="G2039" s="240"/>
      <c r="H2039" s="243">
        <v>21.585000000000001</v>
      </c>
      <c r="I2039" s="244"/>
      <c r="J2039" s="240"/>
      <c r="K2039" s="240"/>
      <c r="L2039" s="245"/>
      <c r="M2039" s="246"/>
      <c r="N2039" s="247"/>
      <c r="O2039" s="247"/>
      <c r="P2039" s="247"/>
      <c r="Q2039" s="247"/>
      <c r="R2039" s="247"/>
      <c r="S2039" s="247"/>
      <c r="T2039" s="248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T2039" s="249" t="s">
        <v>160</v>
      </c>
      <c r="AU2039" s="249" t="s">
        <v>83</v>
      </c>
      <c r="AV2039" s="13" t="s">
        <v>83</v>
      </c>
      <c r="AW2039" s="13" t="s">
        <v>30</v>
      </c>
      <c r="AX2039" s="13" t="s">
        <v>73</v>
      </c>
      <c r="AY2039" s="249" t="s">
        <v>151</v>
      </c>
    </row>
    <row r="2040" s="13" customFormat="1">
      <c r="A2040" s="13"/>
      <c r="B2040" s="239"/>
      <c r="C2040" s="240"/>
      <c r="D2040" s="234" t="s">
        <v>160</v>
      </c>
      <c r="E2040" s="241" t="s">
        <v>1</v>
      </c>
      <c r="F2040" s="242" t="s">
        <v>624</v>
      </c>
      <c r="G2040" s="240"/>
      <c r="H2040" s="243">
        <v>4.4640000000000004</v>
      </c>
      <c r="I2040" s="244"/>
      <c r="J2040" s="240"/>
      <c r="K2040" s="240"/>
      <c r="L2040" s="245"/>
      <c r="M2040" s="246"/>
      <c r="N2040" s="247"/>
      <c r="O2040" s="247"/>
      <c r="P2040" s="247"/>
      <c r="Q2040" s="247"/>
      <c r="R2040" s="247"/>
      <c r="S2040" s="247"/>
      <c r="T2040" s="248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T2040" s="249" t="s">
        <v>160</v>
      </c>
      <c r="AU2040" s="249" t="s">
        <v>83</v>
      </c>
      <c r="AV2040" s="13" t="s">
        <v>83</v>
      </c>
      <c r="AW2040" s="13" t="s">
        <v>30</v>
      </c>
      <c r="AX2040" s="13" t="s">
        <v>73</v>
      </c>
      <c r="AY2040" s="249" t="s">
        <v>151</v>
      </c>
    </row>
    <row r="2041" s="15" customFormat="1">
      <c r="A2041" s="15"/>
      <c r="B2041" s="261"/>
      <c r="C2041" s="262"/>
      <c r="D2041" s="234" t="s">
        <v>160</v>
      </c>
      <c r="E2041" s="263" t="s">
        <v>1</v>
      </c>
      <c r="F2041" s="264" t="s">
        <v>333</v>
      </c>
      <c r="G2041" s="262"/>
      <c r="H2041" s="263" t="s">
        <v>1</v>
      </c>
      <c r="I2041" s="265"/>
      <c r="J2041" s="262"/>
      <c r="K2041" s="262"/>
      <c r="L2041" s="266"/>
      <c r="M2041" s="267"/>
      <c r="N2041" s="268"/>
      <c r="O2041" s="268"/>
      <c r="P2041" s="268"/>
      <c r="Q2041" s="268"/>
      <c r="R2041" s="268"/>
      <c r="S2041" s="268"/>
      <c r="T2041" s="269"/>
      <c r="U2041" s="15"/>
      <c r="V2041" s="15"/>
      <c r="W2041" s="15"/>
      <c r="X2041" s="15"/>
      <c r="Y2041" s="15"/>
      <c r="Z2041" s="15"/>
      <c r="AA2041" s="15"/>
      <c r="AB2041" s="15"/>
      <c r="AC2041" s="15"/>
      <c r="AD2041" s="15"/>
      <c r="AE2041" s="15"/>
      <c r="AT2041" s="270" t="s">
        <v>160</v>
      </c>
      <c r="AU2041" s="270" t="s">
        <v>83</v>
      </c>
      <c r="AV2041" s="15" t="s">
        <v>81</v>
      </c>
      <c r="AW2041" s="15" t="s">
        <v>30</v>
      </c>
      <c r="AX2041" s="15" t="s">
        <v>73</v>
      </c>
      <c r="AY2041" s="270" t="s">
        <v>151</v>
      </c>
    </row>
    <row r="2042" s="13" customFormat="1">
      <c r="A2042" s="13"/>
      <c r="B2042" s="239"/>
      <c r="C2042" s="240"/>
      <c r="D2042" s="234" t="s">
        <v>160</v>
      </c>
      <c r="E2042" s="241" t="s">
        <v>1</v>
      </c>
      <c r="F2042" s="242" t="s">
        <v>625</v>
      </c>
      <c r="G2042" s="240"/>
      <c r="H2042" s="243">
        <v>-13.960000000000001</v>
      </c>
      <c r="I2042" s="244"/>
      <c r="J2042" s="240"/>
      <c r="K2042" s="240"/>
      <c r="L2042" s="245"/>
      <c r="M2042" s="246"/>
      <c r="N2042" s="247"/>
      <c r="O2042" s="247"/>
      <c r="P2042" s="247"/>
      <c r="Q2042" s="247"/>
      <c r="R2042" s="247"/>
      <c r="S2042" s="247"/>
      <c r="T2042" s="248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T2042" s="249" t="s">
        <v>160</v>
      </c>
      <c r="AU2042" s="249" t="s">
        <v>83</v>
      </c>
      <c r="AV2042" s="13" t="s">
        <v>83</v>
      </c>
      <c r="AW2042" s="13" t="s">
        <v>30</v>
      </c>
      <c r="AX2042" s="13" t="s">
        <v>73</v>
      </c>
      <c r="AY2042" s="249" t="s">
        <v>151</v>
      </c>
    </row>
    <row r="2043" s="15" customFormat="1">
      <c r="A2043" s="15"/>
      <c r="B2043" s="261"/>
      <c r="C2043" s="262"/>
      <c r="D2043" s="234" t="s">
        <v>160</v>
      </c>
      <c r="E2043" s="263" t="s">
        <v>1</v>
      </c>
      <c r="F2043" s="264" t="s">
        <v>556</v>
      </c>
      <c r="G2043" s="262"/>
      <c r="H2043" s="263" t="s">
        <v>1</v>
      </c>
      <c r="I2043" s="265"/>
      <c r="J2043" s="262"/>
      <c r="K2043" s="262"/>
      <c r="L2043" s="266"/>
      <c r="M2043" s="267"/>
      <c r="N2043" s="268"/>
      <c r="O2043" s="268"/>
      <c r="P2043" s="268"/>
      <c r="Q2043" s="268"/>
      <c r="R2043" s="268"/>
      <c r="S2043" s="268"/>
      <c r="T2043" s="269"/>
      <c r="U2043" s="15"/>
      <c r="V2043" s="15"/>
      <c r="W2043" s="15"/>
      <c r="X2043" s="15"/>
      <c r="Y2043" s="15"/>
      <c r="Z2043" s="15"/>
      <c r="AA2043" s="15"/>
      <c r="AB2043" s="15"/>
      <c r="AC2043" s="15"/>
      <c r="AD2043" s="15"/>
      <c r="AE2043" s="15"/>
      <c r="AT2043" s="270" t="s">
        <v>160</v>
      </c>
      <c r="AU2043" s="270" t="s">
        <v>83</v>
      </c>
      <c r="AV2043" s="15" t="s">
        <v>81</v>
      </c>
      <c r="AW2043" s="15" t="s">
        <v>30</v>
      </c>
      <c r="AX2043" s="15" t="s">
        <v>73</v>
      </c>
      <c r="AY2043" s="270" t="s">
        <v>151</v>
      </c>
    </row>
    <row r="2044" s="13" customFormat="1">
      <c r="A2044" s="13"/>
      <c r="B2044" s="239"/>
      <c r="C2044" s="240"/>
      <c r="D2044" s="234" t="s">
        <v>160</v>
      </c>
      <c r="E2044" s="241" t="s">
        <v>1</v>
      </c>
      <c r="F2044" s="242" t="s">
        <v>626</v>
      </c>
      <c r="G2044" s="240"/>
      <c r="H2044" s="243">
        <v>4.2919999999999998</v>
      </c>
      <c r="I2044" s="244"/>
      <c r="J2044" s="240"/>
      <c r="K2044" s="240"/>
      <c r="L2044" s="245"/>
      <c r="M2044" s="246"/>
      <c r="N2044" s="247"/>
      <c r="O2044" s="247"/>
      <c r="P2044" s="247"/>
      <c r="Q2044" s="247"/>
      <c r="R2044" s="247"/>
      <c r="S2044" s="247"/>
      <c r="T2044" s="248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T2044" s="249" t="s">
        <v>160</v>
      </c>
      <c r="AU2044" s="249" t="s">
        <v>83</v>
      </c>
      <c r="AV2044" s="13" t="s">
        <v>83</v>
      </c>
      <c r="AW2044" s="13" t="s">
        <v>30</v>
      </c>
      <c r="AX2044" s="13" t="s">
        <v>73</v>
      </c>
      <c r="AY2044" s="249" t="s">
        <v>151</v>
      </c>
    </row>
    <row r="2045" s="14" customFormat="1">
      <c r="A2045" s="14"/>
      <c r="B2045" s="250"/>
      <c r="C2045" s="251"/>
      <c r="D2045" s="234" t="s">
        <v>160</v>
      </c>
      <c r="E2045" s="252" t="s">
        <v>1</v>
      </c>
      <c r="F2045" s="253" t="s">
        <v>162</v>
      </c>
      <c r="G2045" s="251"/>
      <c r="H2045" s="254">
        <v>203.73599999999999</v>
      </c>
      <c r="I2045" s="255"/>
      <c r="J2045" s="251"/>
      <c r="K2045" s="251"/>
      <c r="L2045" s="256"/>
      <c r="M2045" s="257"/>
      <c r="N2045" s="258"/>
      <c r="O2045" s="258"/>
      <c r="P2045" s="258"/>
      <c r="Q2045" s="258"/>
      <c r="R2045" s="258"/>
      <c r="S2045" s="258"/>
      <c r="T2045" s="259"/>
      <c r="U2045" s="14"/>
      <c r="V2045" s="14"/>
      <c r="W2045" s="14"/>
      <c r="X2045" s="14"/>
      <c r="Y2045" s="14"/>
      <c r="Z2045" s="14"/>
      <c r="AA2045" s="14"/>
      <c r="AB2045" s="14"/>
      <c r="AC2045" s="14"/>
      <c r="AD2045" s="14"/>
      <c r="AE2045" s="14"/>
      <c r="AT2045" s="260" t="s">
        <v>160</v>
      </c>
      <c r="AU2045" s="260" t="s">
        <v>83</v>
      </c>
      <c r="AV2045" s="14" t="s">
        <v>157</v>
      </c>
      <c r="AW2045" s="14" t="s">
        <v>30</v>
      </c>
      <c r="AX2045" s="14" t="s">
        <v>81</v>
      </c>
      <c r="AY2045" s="260" t="s">
        <v>151</v>
      </c>
    </row>
    <row r="2046" s="2" customFormat="1" ht="24.15" customHeight="1">
      <c r="A2046" s="38"/>
      <c r="B2046" s="39"/>
      <c r="C2046" s="220" t="s">
        <v>2677</v>
      </c>
      <c r="D2046" s="220" t="s">
        <v>153</v>
      </c>
      <c r="E2046" s="221" t="s">
        <v>2678</v>
      </c>
      <c r="F2046" s="222" t="s">
        <v>2679</v>
      </c>
      <c r="G2046" s="223" t="s">
        <v>156</v>
      </c>
      <c r="H2046" s="224">
        <v>145.77600000000001</v>
      </c>
      <c r="I2046" s="225"/>
      <c r="J2046" s="226">
        <f>ROUND(I2046*H2046,2)</f>
        <v>0</v>
      </c>
      <c r="K2046" s="227"/>
      <c r="L2046" s="44"/>
      <c r="M2046" s="228" t="s">
        <v>1</v>
      </c>
      <c r="N2046" s="229" t="s">
        <v>40</v>
      </c>
      <c r="O2046" s="92"/>
      <c r="P2046" s="230">
        <f>O2046*H2046</f>
        <v>0</v>
      </c>
      <c r="Q2046" s="230">
        <v>0.00020000000000000001</v>
      </c>
      <c r="R2046" s="230">
        <f>Q2046*H2046</f>
        <v>0.029155200000000003</v>
      </c>
      <c r="S2046" s="230">
        <v>0</v>
      </c>
      <c r="T2046" s="231">
        <f>S2046*H2046</f>
        <v>0</v>
      </c>
      <c r="U2046" s="38"/>
      <c r="V2046" s="38"/>
      <c r="W2046" s="38"/>
      <c r="X2046" s="38"/>
      <c r="Y2046" s="38"/>
      <c r="Z2046" s="38"/>
      <c r="AA2046" s="38"/>
      <c r="AB2046" s="38"/>
      <c r="AC2046" s="38"/>
      <c r="AD2046" s="38"/>
      <c r="AE2046" s="38"/>
      <c r="AR2046" s="232" t="s">
        <v>250</v>
      </c>
      <c r="AT2046" s="232" t="s">
        <v>153</v>
      </c>
      <c r="AU2046" s="232" t="s">
        <v>83</v>
      </c>
      <c r="AY2046" s="17" t="s">
        <v>151</v>
      </c>
      <c r="BE2046" s="233">
        <f>IF(N2046="základní",J2046,0)</f>
        <v>0</v>
      </c>
      <c r="BF2046" s="233">
        <f>IF(N2046="snížená",J2046,0)</f>
        <v>0</v>
      </c>
      <c r="BG2046" s="233">
        <f>IF(N2046="zákl. přenesená",J2046,0)</f>
        <v>0</v>
      </c>
      <c r="BH2046" s="233">
        <f>IF(N2046="sníž. přenesená",J2046,0)</f>
        <v>0</v>
      </c>
      <c r="BI2046" s="233">
        <f>IF(N2046="nulová",J2046,0)</f>
        <v>0</v>
      </c>
      <c r="BJ2046" s="17" t="s">
        <v>157</v>
      </c>
      <c r="BK2046" s="233">
        <f>ROUND(I2046*H2046,2)</f>
        <v>0</v>
      </c>
      <c r="BL2046" s="17" t="s">
        <v>250</v>
      </c>
      <c r="BM2046" s="232" t="s">
        <v>2680</v>
      </c>
    </row>
    <row r="2047" s="2" customFormat="1">
      <c r="A2047" s="38"/>
      <c r="B2047" s="39"/>
      <c r="C2047" s="40"/>
      <c r="D2047" s="234" t="s">
        <v>159</v>
      </c>
      <c r="E2047" s="40"/>
      <c r="F2047" s="235" t="s">
        <v>2679</v>
      </c>
      <c r="G2047" s="40"/>
      <c r="H2047" s="40"/>
      <c r="I2047" s="236"/>
      <c r="J2047" s="40"/>
      <c r="K2047" s="40"/>
      <c r="L2047" s="44"/>
      <c r="M2047" s="237"/>
      <c r="N2047" s="238"/>
      <c r="O2047" s="92"/>
      <c r="P2047" s="92"/>
      <c r="Q2047" s="92"/>
      <c r="R2047" s="92"/>
      <c r="S2047" s="92"/>
      <c r="T2047" s="93"/>
      <c r="U2047" s="38"/>
      <c r="V2047" s="38"/>
      <c r="W2047" s="38"/>
      <c r="X2047" s="38"/>
      <c r="Y2047" s="38"/>
      <c r="Z2047" s="38"/>
      <c r="AA2047" s="38"/>
      <c r="AB2047" s="38"/>
      <c r="AC2047" s="38"/>
      <c r="AD2047" s="38"/>
      <c r="AE2047" s="38"/>
      <c r="AT2047" s="17" t="s">
        <v>159</v>
      </c>
      <c r="AU2047" s="17" t="s">
        <v>83</v>
      </c>
    </row>
    <row r="2048" s="15" customFormat="1">
      <c r="A2048" s="15"/>
      <c r="B2048" s="261"/>
      <c r="C2048" s="262"/>
      <c r="D2048" s="234" t="s">
        <v>160</v>
      </c>
      <c r="E2048" s="263" t="s">
        <v>1</v>
      </c>
      <c r="F2048" s="264" t="s">
        <v>483</v>
      </c>
      <c r="G2048" s="262"/>
      <c r="H2048" s="263" t="s">
        <v>1</v>
      </c>
      <c r="I2048" s="265"/>
      <c r="J2048" s="262"/>
      <c r="K2048" s="262"/>
      <c r="L2048" s="266"/>
      <c r="M2048" s="267"/>
      <c r="N2048" s="268"/>
      <c r="O2048" s="268"/>
      <c r="P2048" s="268"/>
      <c r="Q2048" s="268"/>
      <c r="R2048" s="268"/>
      <c r="S2048" s="268"/>
      <c r="T2048" s="269"/>
      <c r="U2048" s="15"/>
      <c r="V2048" s="15"/>
      <c r="W2048" s="15"/>
      <c r="X2048" s="15"/>
      <c r="Y2048" s="15"/>
      <c r="Z2048" s="15"/>
      <c r="AA2048" s="15"/>
      <c r="AB2048" s="15"/>
      <c r="AC2048" s="15"/>
      <c r="AD2048" s="15"/>
      <c r="AE2048" s="15"/>
      <c r="AT2048" s="270" t="s">
        <v>160</v>
      </c>
      <c r="AU2048" s="270" t="s">
        <v>83</v>
      </c>
      <c r="AV2048" s="15" t="s">
        <v>81</v>
      </c>
      <c r="AW2048" s="15" t="s">
        <v>30</v>
      </c>
      <c r="AX2048" s="15" t="s">
        <v>73</v>
      </c>
      <c r="AY2048" s="270" t="s">
        <v>151</v>
      </c>
    </row>
    <row r="2049" s="15" customFormat="1">
      <c r="A2049" s="15"/>
      <c r="B2049" s="261"/>
      <c r="C2049" s="262"/>
      <c r="D2049" s="234" t="s">
        <v>160</v>
      </c>
      <c r="E2049" s="263" t="s">
        <v>1</v>
      </c>
      <c r="F2049" s="264" t="s">
        <v>2681</v>
      </c>
      <c r="G2049" s="262"/>
      <c r="H2049" s="263" t="s">
        <v>1</v>
      </c>
      <c r="I2049" s="265"/>
      <c r="J2049" s="262"/>
      <c r="K2049" s="262"/>
      <c r="L2049" s="266"/>
      <c r="M2049" s="267"/>
      <c r="N2049" s="268"/>
      <c r="O2049" s="268"/>
      <c r="P2049" s="268"/>
      <c r="Q2049" s="268"/>
      <c r="R2049" s="268"/>
      <c r="S2049" s="268"/>
      <c r="T2049" s="269"/>
      <c r="U2049" s="15"/>
      <c r="V2049" s="15"/>
      <c r="W2049" s="15"/>
      <c r="X2049" s="15"/>
      <c r="Y2049" s="15"/>
      <c r="Z2049" s="15"/>
      <c r="AA2049" s="15"/>
      <c r="AB2049" s="15"/>
      <c r="AC2049" s="15"/>
      <c r="AD2049" s="15"/>
      <c r="AE2049" s="15"/>
      <c r="AT2049" s="270" t="s">
        <v>160</v>
      </c>
      <c r="AU2049" s="270" t="s">
        <v>83</v>
      </c>
      <c r="AV2049" s="15" t="s">
        <v>81</v>
      </c>
      <c r="AW2049" s="15" t="s">
        <v>30</v>
      </c>
      <c r="AX2049" s="15" t="s">
        <v>73</v>
      </c>
      <c r="AY2049" s="270" t="s">
        <v>151</v>
      </c>
    </row>
    <row r="2050" s="13" customFormat="1">
      <c r="A2050" s="13"/>
      <c r="B2050" s="239"/>
      <c r="C2050" s="240"/>
      <c r="D2050" s="234" t="s">
        <v>160</v>
      </c>
      <c r="E2050" s="241" t="s">
        <v>1</v>
      </c>
      <c r="F2050" s="242" t="s">
        <v>540</v>
      </c>
      <c r="G2050" s="240"/>
      <c r="H2050" s="243">
        <v>31.68</v>
      </c>
      <c r="I2050" s="244"/>
      <c r="J2050" s="240"/>
      <c r="K2050" s="240"/>
      <c r="L2050" s="245"/>
      <c r="M2050" s="246"/>
      <c r="N2050" s="247"/>
      <c r="O2050" s="247"/>
      <c r="P2050" s="247"/>
      <c r="Q2050" s="247"/>
      <c r="R2050" s="247"/>
      <c r="S2050" s="247"/>
      <c r="T2050" s="248"/>
      <c r="U2050" s="13"/>
      <c r="V2050" s="13"/>
      <c r="W2050" s="13"/>
      <c r="X2050" s="13"/>
      <c r="Y2050" s="13"/>
      <c r="Z2050" s="13"/>
      <c r="AA2050" s="13"/>
      <c r="AB2050" s="13"/>
      <c r="AC2050" s="13"/>
      <c r="AD2050" s="13"/>
      <c r="AE2050" s="13"/>
      <c r="AT2050" s="249" t="s">
        <v>160</v>
      </c>
      <c r="AU2050" s="249" t="s">
        <v>83</v>
      </c>
      <c r="AV2050" s="13" t="s">
        <v>83</v>
      </c>
      <c r="AW2050" s="13" t="s">
        <v>30</v>
      </c>
      <c r="AX2050" s="13" t="s">
        <v>73</v>
      </c>
      <c r="AY2050" s="249" t="s">
        <v>151</v>
      </c>
    </row>
    <row r="2051" s="15" customFormat="1">
      <c r="A2051" s="15"/>
      <c r="B2051" s="261"/>
      <c r="C2051" s="262"/>
      <c r="D2051" s="234" t="s">
        <v>160</v>
      </c>
      <c r="E2051" s="263" t="s">
        <v>1</v>
      </c>
      <c r="F2051" s="264" t="s">
        <v>2682</v>
      </c>
      <c r="G2051" s="262"/>
      <c r="H2051" s="263" t="s">
        <v>1</v>
      </c>
      <c r="I2051" s="265"/>
      <c r="J2051" s="262"/>
      <c r="K2051" s="262"/>
      <c r="L2051" s="266"/>
      <c r="M2051" s="267"/>
      <c r="N2051" s="268"/>
      <c r="O2051" s="268"/>
      <c r="P2051" s="268"/>
      <c r="Q2051" s="268"/>
      <c r="R2051" s="268"/>
      <c r="S2051" s="268"/>
      <c r="T2051" s="269"/>
      <c r="U2051" s="15"/>
      <c r="V2051" s="15"/>
      <c r="W2051" s="15"/>
      <c r="X2051" s="15"/>
      <c r="Y2051" s="15"/>
      <c r="Z2051" s="15"/>
      <c r="AA2051" s="15"/>
      <c r="AB2051" s="15"/>
      <c r="AC2051" s="15"/>
      <c r="AD2051" s="15"/>
      <c r="AE2051" s="15"/>
      <c r="AT2051" s="270" t="s">
        <v>160</v>
      </c>
      <c r="AU2051" s="270" t="s">
        <v>83</v>
      </c>
      <c r="AV2051" s="15" t="s">
        <v>81</v>
      </c>
      <c r="AW2051" s="15" t="s">
        <v>30</v>
      </c>
      <c r="AX2051" s="15" t="s">
        <v>73</v>
      </c>
      <c r="AY2051" s="270" t="s">
        <v>151</v>
      </c>
    </row>
    <row r="2052" s="13" customFormat="1">
      <c r="A2052" s="13"/>
      <c r="B2052" s="239"/>
      <c r="C2052" s="240"/>
      <c r="D2052" s="234" t="s">
        <v>160</v>
      </c>
      <c r="E2052" s="241" t="s">
        <v>1</v>
      </c>
      <c r="F2052" s="242" t="s">
        <v>554</v>
      </c>
      <c r="G2052" s="240"/>
      <c r="H2052" s="243">
        <v>118.075</v>
      </c>
      <c r="I2052" s="244"/>
      <c r="J2052" s="240"/>
      <c r="K2052" s="240"/>
      <c r="L2052" s="245"/>
      <c r="M2052" s="246"/>
      <c r="N2052" s="247"/>
      <c r="O2052" s="247"/>
      <c r="P2052" s="247"/>
      <c r="Q2052" s="247"/>
      <c r="R2052" s="247"/>
      <c r="S2052" s="247"/>
      <c r="T2052" s="248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49" t="s">
        <v>160</v>
      </c>
      <c r="AU2052" s="249" t="s">
        <v>83</v>
      </c>
      <c r="AV2052" s="13" t="s">
        <v>83</v>
      </c>
      <c r="AW2052" s="13" t="s">
        <v>30</v>
      </c>
      <c r="AX2052" s="13" t="s">
        <v>73</v>
      </c>
      <c r="AY2052" s="249" t="s">
        <v>151</v>
      </c>
    </row>
    <row r="2053" s="15" customFormat="1">
      <c r="A2053" s="15"/>
      <c r="B2053" s="261"/>
      <c r="C2053" s="262"/>
      <c r="D2053" s="234" t="s">
        <v>160</v>
      </c>
      <c r="E2053" s="263" t="s">
        <v>1</v>
      </c>
      <c r="F2053" s="264" t="s">
        <v>333</v>
      </c>
      <c r="G2053" s="262"/>
      <c r="H2053" s="263" t="s">
        <v>1</v>
      </c>
      <c r="I2053" s="265"/>
      <c r="J2053" s="262"/>
      <c r="K2053" s="262"/>
      <c r="L2053" s="266"/>
      <c r="M2053" s="267"/>
      <c r="N2053" s="268"/>
      <c r="O2053" s="268"/>
      <c r="P2053" s="268"/>
      <c r="Q2053" s="268"/>
      <c r="R2053" s="268"/>
      <c r="S2053" s="268"/>
      <c r="T2053" s="269"/>
      <c r="U2053" s="15"/>
      <c r="V2053" s="15"/>
      <c r="W2053" s="15"/>
      <c r="X2053" s="15"/>
      <c r="Y2053" s="15"/>
      <c r="Z2053" s="15"/>
      <c r="AA2053" s="15"/>
      <c r="AB2053" s="15"/>
      <c r="AC2053" s="15"/>
      <c r="AD2053" s="15"/>
      <c r="AE2053" s="15"/>
      <c r="AT2053" s="270" t="s">
        <v>160</v>
      </c>
      <c r="AU2053" s="270" t="s">
        <v>83</v>
      </c>
      <c r="AV2053" s="15" t="s">
        <v>81</v>
      </c>
      <c r="AW2053" s="15" t="s">
        <v>30</v>
      </c>
      <c r="AX2053" s="15" t="s">
        <v>73</v>
      </c>
      <c r="AY2053" s="270" t="s">
        <v>151</v>
      </c>
    </row>
    <row r="2054" s="13" customFormat="1">
      <c r="A2054" s="13"/>
      <c r="B2054" s="239"/>
      <c r="C2054" s="240"/>
      <c r="D2054" s="234" t="s">
        <v>160</v>
      </c>
      <c r="E2054" s="241" t="s">
        <v>1</v>
      </c>
      <c r="F2054" s="242" t="s">
        <v>555</v>
      </c>
      <c r="G2054" s="240"/>
      <c r="H2054" s="243">
        <v>-9.375</v>
      </c>
      <c r="I2054" s="244"/>
      <c r="J2054" s="240"/>
      <c r="K2054" s="240"/>
      <c r="L2054" s="245"/>
      <c r="M2054" s="246"/>
      <c r="N2054" s="247"/>
      <c r="O2054" s="247"/>
      <c r="P2054" s="247"/>
      <c r="Q2054" s="247"/>
      <c r="R2054" s="247"/>
      <c r="S2054" s="247"/>
      <c r="T2054" s="248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49" t="s">
        <v>160</v>
      </c>
      <c r="AU2054" s="249" t="s">
        <v>83</v>
      </c>
      <c r="AV2054" s="13" t="s">
        <v>83</v>
      </c>
      <c r="AW2054" s="13" t="s">
        <v>30</v>
      </c>
      <c r="AX2054" s="13" t="s">
        <v>73</v>
      </c>
      <c r="AY2054" s="249" t="s">
        <v>151</v>
      </c>
    </row>
    <row r="2055" s="15" customFormat="1">
      <c r="A2055" s="15"/>
      <c r="B2055" s="261"/>
      <c r="C2055" s="262"/>
      <c r="D2055" s="234" t="s">
        <v>160</v>
      </c>
      <c r="E2055" s="263" t="s">
        <v>1</v>
      </c>
      <c r="F2055" s="264" t="s">
        <v>556</v>
      </c>
      <c r="G2055" s="262"/>
      <c r="H2055" s="263" t="s">
        <v>1</v>
      </c>
      <c r="I2055" s="265"/>
      <c r="J2055" s="262"/>
      <c r="K2055" s="262"/>
      <c r="L2055" s="266"/>
      <c r="M2055" s="267"/>
      <c r="N2055" s="268"/>
      <c r="O2055" s="268"/>
      <c r="P2055" s="268"/>
      <c r="Q2055" s="268"/>
      <c r="R2055" s="268"/>
      <c r="S2055" s="268"/>
      <c r="T2055" s="269"/>
      <c r="U2055" s="15"/>
      <c r="V2055" s="15"/>
      <c r="W2055" s="15"/>
      <c r="X2055" s="15"/>
      <c r="Y2055" s="15"/>
      <c r="Z2055" s="15"/>
      <c r="AA2055" s="15"/>
      <c r="AB2055" s="15"/>
      <c r="AC2055" s="15"/>
      <c r="AD2055" s="15"/>
      <c r="AE2055" s="15"/>
      <c r="AT2055" s="270" t="s">
        <v>160</v>
      </c>
      <c r="AU2055" s="270" t="s">
        <v>83</v>
      </c>
      <c r="AV2055" s="15" t="s">
        <v>81</v>
      </c>
      <c r="AW2055" s="15" t="s">
        <v>30</v>
      </c>
      <c r="AX2055" s="15" t="s">
        <v>73</v>
      </c>
      <c r="AY2055" s="270" t="s">
        <v>151</v>
      </c>
    </row>
    <row r="2056" s="13" customFormat="1">
      <c r="A2056" s="13"/>
      <c r="B2056" s="239"/>
      <c r="C2056" s="240"/>
      <c r="D2056" s="234" t="s">
        <v>160</v>
      </c>
      <c r="E2056" s="241" t="s">
        <v>1</v>
      </c>
      <c r="F2056" s="242" t="s">
        <v>557</v>
      </c>
      <c r="G2056" s="240"/>
      <c r="H2056" s="243">
        <v>2.552</v>
      </c>
      <c r="I2056" s="244"/>
      <c r="J2056" s="240"/>
      <c r="K2056" s="240"/>
      <c r="L2056" s="245"/>
      <c r="M2056" s="246"/>
      <c r="N2056" s="247"/>
      <c r="O2056" s="247"/>
      <c r="P2056" s="247"/>
      <c r="Q2056" s="247"/>
      <c r="R2056" s="247"/>
      <c r="S2056" s="247"/>
      <c r="T2056" s="248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T2056" s="249" t="s">
        <v>160</v>
      </c>
      <c r="AU2056" s="249" t="s">
        <v>83</v>
      </c>
      <c r="AV2056" s="13" t="s">
        <v>83</v>
      </c>
      <c r="AW2056" s="13" t="s">
        <v>30</v>
      </c>
      <c r="AX2056" s="13" t="s">
        <v>73</v>
      </c>
      <c r="AY2056" s="249" t="s">
        <v>151</v>
      </c>
    </row>
    <row r="2057" s="13" customFormat="1">
      <c r="A2057" s="13"/>
      <c r="B2057" s="239"/>
      <c r="C2057" s="240"/>
      <c r="D2057" s="234" t="s">
        <v>160</v>
      </c>
      <c r="E2057" s="241" t="s">
        <v>1</v>
      </c>
      <c r="F2057" s="242" t="s">
        <v>558</v>
      </c>
      <c r="G2057" s="240"/>
      <c r="H2057" s="243">
        <v>2.8439999999999999</v>
      </c>
      <c r="I2057" s="244"/>
      <c r="J2057" s="240"/>
      <c r="K2057" s="240"/>
      <c r="L2057" s="245"/>
      <c r="M2057" s="246"/>
      <c r="N2057" s="247"/>
      <c r="O2057" s="247"/>
      <c r="P2057" s="247"/>
      <c r="Q2057" s="247"/>
      <c r="R2057" s="247"/>
      <c r="S2057" s="247"/>
      <c r="T2057" s="248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T2057" s="249" t="s">
        <v>160</v>
      </c>
      <c r="AU2057" s="249" t="s">
        <v>83</v>
      </c>
      <c r="AV2057" s="13" t="s">
        <v>83</v>
      </c>
      <c r="AW2057" s="13" t="s">
        <v>30</v>
      </c>
      <c r="AX2057" s="13" t="s">
        <v>73</v>
      </c>
      <c r="AY2057" s="249" t="s">
        <v>151</v>
      </c>
    </row>
    <row r="2058" s="14" customFormat="1">
      <c r="A2058" s="14"/>
      <c r="B2058" s="250"/>
      <c r="C2058" s="251"/>
      <c r="D2058" s="234" t="s">
        <v>160</v>
      </c>
      <c r="E2058" s="252" t="s">
        <v>1</v>
      </c>
      <c r="F2058" s="253" t="s">
        <v>162</v>
      </c>
      <c r="G2058" s="251"/>
      <c r="H2058" s="254">
        <v>145.77599999999998</v>
      </c>
      <c r="I2058" s="255"/>
      <c r="J2058" s="251"/>
      <c r="K2058" s="251"/>
      <c r="L2058" s="256"/>
      <c r="M2058" s="257"/>
      <c r="N2058" s="258"/>
      <c r="O2058" s="258"/>
      <c r="P2058" s="258"/>
      <c r="Q2058" s="258"/>
      <c r="R2058" s="258"/>
      <c r="S2058" s="258"/>
      <c r="T2058" s="259"/>
      <c r="U2058" s="14"/>
      <c r="V2058" s="14"/>
      <c r="W2058" s="14"/>
      <c r="X2058" s="14"/>
      <c r="Y2058" s="14"/>
      <c r="Z2058" s="14"/>
      <c r="AA2058" s="14"/>
      <c r="AB2058" s="14"/>
      <c r="AC2058" s="14"/>
      <c r="AD2058" s="14"/>
      <c r="AE2058" s="14"/>
      <c r="AT2058" s="260" t="s">
        <v>160</v>
      </c>
      <c r="AU2058" s="260" t="s">
        <v>83</v>
      </c>
      <c r="AV2058" s="14" t="s">
        <v>157</v>
      </c>
      <c r="AW2058" s="14" t="s">
        <v>30</v>
      </c>
      <c r="AX2058" s="14" t="s">
        <v>81</v>
      </c>
      <c r="AY2058" s="260" t="s">
        <v>151</v>
      </c>
    </row>
    <row r="2059" s="2" customFormat="1" ht="24.15" customHeight="1">
      <c r="A2059" s="38"/>
      <c r="B2059" s="39"/>
      <c r="C2059" s="220" t="s">
        <v>2683</v>
      </c>
      <c r="D2059" s="220" t="s">
        <v>153</v>
      </c>
      <c r="E2059" s="221" t="s">
        <v>2684</v>
      </c>
      <c r="F2059" s="222" t="s">
        <v>2685</v>
      </c>
      <c r="G2059" s="223" t="s">
        <v>156</v>
      </c>
      <c r="H2059" s="224">
        <v>203.73599999999999</v>
      </c>
      <c r="I2059" s="225"/>
      <c r="J2059" s="226">
        <f>ROUND(I2059*H2059,2)</f>
        <v>0</v>
      </c>
      <c r="K2059" s="227"/>
      <c r="L2059" s="44"/>
      <c r="M2059" s="228" t="s">
        <v>1</v>
      </c>
      <c r="N2059" s="229" t="s">
        <v>40</v>
      </c>
      <c r="O2059" s="92"/>
      <c r="P2059" s="230">
        <f>O2059*H2059</f>
        <v>0</v>
      </c>
      <c r="Q2059" s="230">
        <v>0.00072000000000000005</v>
      </c>
      <c r="R2059" s="230">
        <f>Q2059*H2059</f>
        <v>0.14668992</v>
      </c>
      <c r="S2059" s="230">
        <v>0</v>
      </c>
      <c r="T2059" s="231">
        <f>S2059*H2059</f>
        <v>0</v>
      </c>
      <c r="U2059" s="38"/>
      <c r="V2059" s="38"/>
      <c r="W2059" s="38"/>
      <c r="X2059" s="38"/>
      <c r="Y2059" s="38"/>
      <c r="Z2059" s="38"/>
      <c r="AA2059" s="38"/>
      <c r="AB2059" s="38"/>
      <c r="AC2059" s="38"/>
      <c r="AD2059" s="38"/>
      <c r="AE2059" s="38"/>
      <c r="AR2059" s="232" t="s">
        <v>250</v>
      </c>
      <c r="AT2059" s="232" t="s">
        <v>153</v>
      </c>
      <c r="AU2059" s="232" t="s">
        <v>83</v>
      </c>
      <c r="AY2059" s="17" t="s">
        <v>151</v>
      </c>
      <c r="BE2059" s="233">
        <f>IF(N2059="základní",J2059,0)</f>
        <v>0</v>
      </c>
      <c r="BF2059" s="233">
        <f>IF(N2059="snížená",J2059,0)</f>
        <v>0</v>
      </c>
      <c r="BG2059" s="233">
        <f>IF(N2059="zákl. přenesená",J2059,0)</f>
        <v>0</v>
      </c>
      <c r="BH2059" s="233">
        <f>IF(N2059="sníž. přenesená",J2059,0)</f>
        <v>0</v>
      </c>
      <c r="BI2059" s="233">
        <f>IF(N2059="nulová",J2059,0)</f>
        <v>0</v>
      </c>
      <c r="BJ2059" s="17" t="s">
        <v>157</v>
      </c>
      <c r="BK2059" s="233">
        <f>ROUND(I2059*H2059,2)</f>
        <v>0</v>
      </c>
      <c r="BL2059" s="17" t="s">
        <v>250</v>
      </c>
      <c r="BM2059" s="232" t="s">
        <v>2686</v>
      </c>
    </row>
    <row r="2060" s="2" customFormat="1">
      <c r="A2060" s="38"/>
      <c r="B2060" s="39"/>
      <c r="C2060" s="40"/>
      <c r="D2060" s="234" t="s">
        <v>159</v>
      </c>
      <c r="E2060" s="40"/>
      <c r="F2060" s="235" t="s">
        <v>2685</v>
      </c>
      <c r="G2060" s="40"/>
      <c r="H2060" s="40"/>
      <c r="I2060" s="236"/>
      <c r="J2060" s="40"/>
      <c r="K2060" s="40"/>
      <c r="L2060" s="44"/>
      <c r="M2060" s="237"/>
      <c r="N2060" s="238"/>
      <c r="O2060" s="92"/>
      <c r="P2060" s="92"/>
      <c r="Q2060" s="92"/>
      <c r="R2060" s="92"/>
      <c r="S2060" s="92"/>
      <c r="T2060" s="93"/>
      <c r="U2060" s="38"/>
      <c r="V2060" s="38"/>
      <c r="W2060" s="38"/>
      <c r="X2060" s="38"/>
      <c r="Y2060" s="38"/>
      <c r="Z2060" s="38"/>
      <c r="AA2060" s="38"/>
      <c r="AB2060" s="38"/>
      <c r="AC2060" s="38"/>
      <c r="AD2060" s="38"/>
      <c r="AE2060" s="38"/>
      <c r="AT2060" s="17" t="s">
        <v>159</v>
      </c>
      <c r="AU2060" s="17" t="s">
        <v>83</v>
      </c>
    </row>
    <row r="2061" s="2" customFormat="1" ht="21.75" customHeight="1">
      <c r="A2061" s="38"/>
      <c r="B2061" s="39"/>
      <c r="C2061" s="220" t="s">
        <v>2687</v>
      </c>
      <c r="D2061" s="220" t="s">
        <v>153</v>
      </c>
      <c r="E2061" s="221" t="s">
        <v>2688</v>
      </c>
      <c r="F2061" s="222" t="s">
        <v>2689</v>
      </c>
      <c r="G2061" s="223" t="s">
        <v>156</v>
      </c>
      <c r="H2061" s="224">
        <v>12.202</v>
      </c>
      <c r="I2061" s="225"/>
      <c r="J2061" s="226">
        <f>ROUND(I2061*H2061,2)</f>
        <v>0</v>
      </c>
      <c r="K2061" s="227"/>
      <c r="L2061" s="44"/>
      <c r="M2061" s="228" t="s">
        <v>1</v>
      </c>
      <c r="N2061" s="229" t="s">
        <v>40</v>
      </c>
      <c r="O2061" s="92"/>
      <c r="P2061" s="230">
        <f>O2061*H2061</f>
        <v>0</v>
      </c>
      <c r="Q2061" s="230">
        <v>0.00042999999999999999</v>
      </c>
      <c r="R2061" s="230">
        <f>Q2061*H2061</f>
        <v>0.0052468599999999999</v>
      </c>
      <c r="S2061" s="230">
        <v>0</v>
      </c>
      <c r="T2061" s="231">
        <f>S2061*H2061</f>
        <v>0</v>
      </c>
      <c r="U2061" s="38"/>
      <c r="V2061" s="38"/>
      <c r="W2061" s="38"/>
      <c r="X2061" s="38"/>
      <c r="Y2061" s="38"/>
      <c r="Z2061" s="38"/>
      <c r="AA2061" s="38"/>
      <c r="AB2061" s="38"/>
      <c r="AC2061" s="38"/>
      <c r="AD2061" s="38"/>
      <c r="AE2061" s="38"/>
      <c r="AR2061" s="232" t="s">
        <v>250</v>
      </c>
      <c r="AT2061" s="232" t="s">
        <v>153</v>
      </c>
      <c r="AU2061" s="232" t="s">
        <v>83</v>
      </c>
      <c r="AY2061" s="17" t="s">
        <v>151</v>
      </c>
      <c r="BE2061" s="233">
        <f>IF(N2061="základní",J2061,0)</f>
        <v>0</v>
      </c>
      <c r="BF2061" s="233">
        <f>IF(N2061="snížená",J2061,0)</f>
        <v>0</v>
      </c>
      <c r="BG2061" s="233">
        <f>IF(N2061="zákl. přenesená",J2061,0)</f>
        <v>0</v>
      </c>
      <c r="BH2061" s="233">
        <f>IF(N2061="sníž. přenesená",J2061,0)</f>
        <v>0</v>
      </c>
      <c r="BI2061" s="233">
        <f>IF(N2061="nulová",J2061,0)</f>
        <v>0</v>
      </c>
      <c r="BJ2061" s="17" t="s">
        <v>157</v>
      </c>
      <c r="BK2061" s="233">
        <f>ROUND(I2061*H2061,2)</f>
        <v>0</v>
      </c>
      <c r="BL2061" s="17" t="s">
        <v>250</v>
      </c>
      <c r="BM2061" s="232" t="s">
        <v>2690</v>
      </c>
    </row>
    <row r="2062" s="2" customFormat="1">
      <c r="A2062" s="38"/>
      <c r="B2062" s="39"/>
      <c r="C2062" s="40"/>
      <c r="D2062" s="234" t="s">
        <v>159</v>
      </c>
      <c r="E2062" s="40"/>
      <c r="F2062" s="235" t="s">
        <v>2689</v>
      </c>
      <c r="G2062" s="40"/>
      <c r="H2062" s="40"/>
      <c r="I2062" s="236"/>
      <c r="J2062" s="40"/>
      <c r="K2062" s="40"/>
      <c r="L2062" s="44"/>
      <c r="M2062" s="237"/>
      <c r="N2062" s="238"/>
      <c r="O2062" s="92"/>
      <c r="P2062" s="92"/>
      <c r="Q2062" s="92"/>
      <c r="R2062" s="92"/>
      <c r="S2062" s="92"/>
      <c r="T2062" s="93"/>
      <c r="U2062" s="38"/>
      <c r="V2062" s="38"/>
      <c r="W2062" s="38"/>
      <c r="X2062" s="38"/>
      <c r="Y2062" s="38"/>
      <c r="Z2062" s="38"/>
      <c r="AA2062" s="38"/>
      <c r="AB2062" s="38"/>
      <c r="AC2062" s="38"/>
      <c r="AD2062" s="38"/>
      <c r="AE2062" s="38"/>
      <c r="AT2062" s="17" t="s">
        <v>159</v>
      </c>
      <c r="AU2062" s="17" t="s">
        <v>83</v>
      </c>
    </row>
    <row r="2063" s="15" customFormat="1">
      <c r="A2063" s="15"/>
      <c r="B2063" s="261"/>
      <c r="C2063" s="262"/>
      <c r="D2063" s="234" t="s">
        <v>160</v>
      </c>
      <c r="E2063" s="263" t="s">
        <v>1</v>
      </c>
      <c r="F2063" s="264" t="s">
        <v>483</v>
      </c>
      <c r="G2063" s="262"/>
      <c r="H2063" s="263" t="s">
        <v>1</v>
      </c>
      <c r="I2063" s="265"/>
      <c r="J2063" s="262"/>
      <c r="K2063" s="262"/>
      <c r="L2063" s="266"/>
      <c r="M2063" s="267"/>
      <c r="N2063" s="268"/>
      <c r="O2063" s="268"/>
      <c r="P2063" s="268"/>
      <c r="Q2063" s="268"/>
      <c r="R2063" s="268"/>
      <c r="S2063" s="268"/>
      <c r="T2063" s="269"/>
      <c r="U2063" s="15"/>
      <c r="V2063" s="15"/>
      <c r="W2063" s="15"/>
      <c r="X2063" s="15"/>
      <c r="Y2063" s="15"/>
      <c r="Z2063" s="15"/>
      <c r="AA2063" s="15"/>
      <c r="AB2063" s="15"/>
      <c r="AC2063" s="15"/>
      <c r="AD2063" s="15"/>
      <c r="AE2063" s="15"/>
      <c r="AT2063" s="270" t="s">
        <v>160</v>
      </c>
      <c r="AU2063" s="270" t="s">
        <v>83</v>
      </c>
      <c r="AV2063" s="15" t="s">
        <v>81</v>
      </c>
      <c r="AW2063" s="15" t="s">
        <v>30</v>
      </c>
      <c r="AX2063" s="15" t="s">
        <v>73</v>
      </c>
      <c r="AY2063" s="270" t="s">
        <v>151</v>
      </c>
    </row>
    <row r="2064" s="13" customFormat="1">
      <c r="A2064" s="13"/>
      <c r="B2064" s="239"/>
      <c r="C2064" s="240"/>
      <c r="D2064" s="234" t="s">
        <v>160</v>
      </c>
      <c r="E2064" s="241" t="s">
        <v>1</v>
      </c>
      <c r="F2064" s="242" t="s">
        <v>1048</v>
      </c>
      <c r="G2064" s="240"/>
      <c r="H2064" s="243">
        <v>5.7380000000000004</v>
      </c>
      <c r="I2064" s="244"/>
      <c r="J2064" s="240"/>
      <c r="K2064" s="240"/>
      <c r="L2064" s="245"/>
      <c r="M2064" s="246"/>
      <c r="N2064" s="247"/>
      <c r="O2064" s="247"/>
      <c r="P2064" s="247"/>
      <c r="Q2064" s="247"/>
      <c r="R2064" s="247"/>
      <c r="S2064" s="247"/>
      <c r="T2064" s="248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T2064" s="249" t="s">
        <v>160</v>
      </c>
      <c r="AU2064" s="249" t="s">
        <v>83</v>
      </c>
      <c r="AV2064" s="13" t="s">
        <v>83</v>
      </c>
      <c r="AW2064" s="13" t="s">
        <v>30</v>
      </c>
      <c r="AX2064" s="13" t="s">
        <v>73</v>
      </c>
      <c r="AY2064" s="249" t="s">
        <v>151</v>
      </c>
    </row>
    <row r="2065" s="13" customFormat="1">
      <c r="A2065" s="13"/>
      <c r="B2065" s="239"/>
      <c r="C2065" s="240"/>
      <c r="D2065" s="234" t="s">
        <v>160</v>
      </c>
      <c r="E2065" s="241" t="s">
        <v>1</v>
      </c>
      <c r="F2065" s="242" t="s">
        <v>1049</v>
      </c>
      <c r="G2065" s="240"/>
      <c r="H2065" s="243">
        <v>6.4640000000000004</v>
      </c>
      <c r="I2065" s="244"/>
      <c r="J2065" s="240"/>
      <c r="K2065" s="240"/>
      <c r="L2065" s="245"/>
      <c r="M2065" s="246"/>
      <c r="N2065" s="247"/>
      <c r="O2065" s="247"/>
      <c r="P2065" s="247"/>
      <c r="Q2065" s="247"/>
      <c r="R2065" s="247"/>
      <c r="S2065" s="247"/>
      <c r="T2065" s="248"/>
      <c r="U2065" s="13"/>
      <c r="V2065" s="13"/>
      <c r="W2065" s="13"/>
      <c r="X2065" s="13"/>
      <c r="Y2065" s="13"/>
      <c r="Z2065" s="13"/>
      <c r="AA2065" s="13"/>
      <c r="AB2065" s="13"/>
      <c r="AC2065" s="13"/>
      <c r="AD2065" s="13"/>
      <c r="AE2065" s="13"/>
      <c r="AT2065" s="249" t="s">
        <v>160</v>
      </c>
      <c r="AU2065" s="249" t="s">
        <v>83</v>
      </c>
      <c r="AV2065" s="13" t="s">
        <v>83</v>
      </c>
      <c r="AW2065" s="13" t="s">
        <v>30</v>
      </c>
      <c r="AX2065" s="13" t="s">
        <v>73</v>
      </c>
      <c r="AY2065" s="249" t="s">
        <v>151</v>
      </c>
    </row>
    <row r="2066" s="14" customFormat="1">
      <c r="A2066" s="14"/>
      <c r="B2066" s="250"/>
      <c r="C2066" s="251"/>
      <c r="D2066" s="234" t="s">
        <v>160</v>
      </c>
      <c r="E2066" s="252" t="s">
        <v>1</v>
      </c>
      <c r="F2066" s="253" t="s">
        <v>162</v>
      </c>
      <c r="G2066" s="251"/>
      <c r="H2066" s="254">
        <v>12.202000000000002</v>
      </c>
      <c r="I2066" s="255"/>
      <c r="J2066" s="251"/>
      <c r="K2066" s="251"/>
      <c r="L2066" s="256"/>
      <c r="M2066" s="257"/>
      <c r="N2066" s="258"/>
      <c r="O2066" s="258"/>
      <c r="P2066" s="258"/>
      <c r="Q2066" s="258"/>
      <c r="R2066" s="258"/>
      <c r="S2066" s="258"/>
      <c r="T2066" s="259"/>
      <c r="U2066" s="14"/>
      <c r="V2066" s="14"/>
      <c r="W2066" s="14"/>
      <c r="X2066" s="14"/>
      <c r="Y2066" s="14"/>
      <c r="Z2066" s="14"/>
      <c r="AA2066" s="14"/>
      <c r="AB2066" s="14"/>
      <c r="AC2066" s="14"/>
      <c r="AD2066" s="14"/>
      <c r="AE2066" s="14"/>
      <c r="AT2066" s="260" t="s">
        <v>160</v>
      </c>
      <c r="AU2066" s="260" t="s">
        <v>83</v>
      </c>
      <c r="AV2066" s="14" t="s">
        <v>157</v>
      </c>
      <c r="AW2066" s="14" t="s">
        <v>30</v>
      </c>
      <c r="AX2066" s="14" t="s">
        <v>81</v>
      </c>
      <c r="AY2066" s="260" t="s">
        <v>151</v>
      </c>
    </row>
    <row r="2067" s="2" customFormat="1" ht="24.15" customHeight="1">
      <c r="A2067" s="38"/>
      <c r="B2067" s="39"/>
      <c r="C2067" s="220" t="s">
        <v>2691</v>
      </c>
      <c r="D2067" s="220" t="s">
        <v>153</v>
      </c>
      <c r="E2067" s="221" t="s">
        <v>2692</v>
      </c>
      <c r="F2067" s="222" t="s">
        <v>2693</v>
      </c>
      <c r="G2067" s="223" t="s">
        <v>156</v>
      </c>
      <c r="H2067" s="224">
        <v>12.202</v>
      </c>
      <c r="I2067" s="225"/>
      <c r="J2067" s="226">
        <f>ROUND(I2067*H2067,2)</f>
        <v>0</v>
      </c>
      <c r="K2067" s="227"/>
      <c r="L2067" s="44"/>
      <c r="M2067" s="228" t="s">
        <v>1</v>
      </c>
      <c r="N2067" s="229" t="s">
        <v>40</v>
      </c>
      <c r="O2067" s="92"/>
      <c r="P2067" s="230">
        <f>O2067*H2067</f>
        <v>0</v>
      </c>
      <c r="Q2067" s="230">
        <v>0.00066</v>
      </c>
      <c r="R2067" s="230">
        <f>Q2067*H2067</f>
        <v>0.0080533199999999992</v>
      </c>
      <c r="S2067" s="230">
        <v>0</v>
      </c>
      <c r="T2067" s="231">
        <f>S2067*H2067</f>
        <v>0</v>
      </c>
      <c r="U2067" s="38"/>
      <c r="V2067" s="38"/>
      <c r="W2067" s="38"/>
      <c r="X2067" s="38"/>
      <c r="Y2067" s="38"/>
      <c r="Z2067" s="38"/>
      <c r="AA2067" s="38"/>
      <c r="AB2067" s="38"/>
      <c r="AC2067" s="38"/>
      <c r="AD2067" s="38"/>
      <c r="AE2067" s="38"/>
      <c r="AR2067" s="232" t="s">
        <v>250</v>
      </c>
      <c r="AT2067" s="232" t="s">
        <v>153</v>
      </c>
      <c r="AU2067" s="232" t="s">
        <v>83</v>
      </c>
      <c r="AY2067" s="17" t="s">
        <v>151</v>
      </c>
      <c r="BE2067" s="233">
        <f>IF(N2067="základní",J2067,0)</f>
        <v>0</v>
      </c>
      <c r="BF2067" s="233">
        <f>IF(N2067="snížená",J2067,0)</f>
        <v>0</v>
      </c>
      <c r="BG2067" s="233">
        <f>IF(N2067="zákl. přenesená",J2067,0)</f>
        <v>0</v>
      </c>
      <c r="BH2067" s="233">
        <f>IF(N2067="sníž. přenesená",J2067,0)</f>
        <v>0</v>
      </c>
      <c r="BI2067" s="233">
        <f>IF(N2067="nulová",J2067,0)</f>
        <v>0</v>
      </c>
      <c r="BJ2067" s="17" t="s">
        <v>157</v>
      </c>
      <c r="BK2067" s="233">
        <f>ROUND(I2067*H2067,2)</f>
        <v>0</v>
      </c>
      <c r="BL2067" s="17" t="s">
        <v>250</v>
      </c>
      <c r="BM2067" s="232" t="s">
        <v>2694</v>
      </c>
    </row>
    <row r="2068" s="2" customFormat="1">
      <c r="A2068" s="38"/>
      <c r="B2068" s="39"/>
      <c r="C2068" s="40"/>
      <c r="D2068" s="234" t="s">
        <v>159</v>
      </c>
      <c r="E2068" s="40"/>
      <c r="F2068" s="235" t="s">
        <v>2693</v>
      </c>
      <c r="G2068" s="40"/>
      <c r="H2068" s="40"/>
      <c r="I2068" s="236"/>
      <c r="J2068" s="40"/>
      <c r="K2068" s="40"/>
      <c r="L2068" s="44"/>
      <c r="M2068" s="237"/>
      <c r="N2068" s="238"/>
      <c r="O2068" s="92"/>
      <c r="P2068" s="92"/>
      <c r="Q2068" s="92"/>
      <c r="R2068" s="92"/>
      <c r="S2068" s="92"/>
      <c r="T2068" s="93"/>
      <c r="U2068" s="38"/>
      <c r="V2068" s="38"/>
      <c r="W2068" s="38"/>
      <c r="X2068" s="38"/>
      <c r="Y2068" s="38"/>
      <c r="Z2068" s="38"/>
      <c r="AA2068" s="38"/>
      <c r="AB2068" s="38"/>
      <c r="AC2068" s="38"/>
      <c r="AD2068" s="38"/>
      <c r="AE2068" s="38"/>
      <c r="AT2068" s="17" t="s">
        <v>159</v>
      </c>
      <c r="AU2068" s="17" t="s">
        <v>83</v>
      </c>
    </row>
    <row r="2069" s="12" customFormat="1" ht="22.8" customHeight="1">
      <c r="A2069" s="12"/>
      <c r="B2069" s="204"/>
      <c r="C2069" s="205"/>
      <c r="D2069" s="206" t="s">
        <v>72</v>
      </c>
      <c r="E2069" s="218" t="s">
        <v>2695</v>
      </c>
      <c r="F2069" s="218" t="s">
        <v>2696</v>
      </c>
      <c r="G2069" s="205"/>
      <c r="H2069" s="205"/>
      <c r="I2069" s="208"/>
      <c r="J2069" s="219">
        <f>BK2069</f>
        <v>0</v>
      </c>
      <c r="K2069" s="205"/>
      <c r="L2069" s="210"/>
      <c r="M2069" s="211"/>
      <c r="N2069" s="212"/>
      <c r="O2069" s="212"/>
      <c r="P2069" s="213">
        <f>SUM(P2070:P2098)</f>
        <v>0</v>
      </c>
      <c r="Q2069" s="212"/>
      <c r="R2069" s="213">
        <f>SUM(R2070:R2098)</f>
        <v>0.43475291999999999</v>
      </c>
      <c r="S2069" s="212"/>
      <c r="T2069" s="214">
        <f>SUM(T2070:T2098)</f>
        <v>0.081075540000000001</v>
      </c>
      <c r="U2069" s="12"/>
      <c r="V2069" s="12"/>
      <c r="W2069" s="12"/>
      <c r="X2069" s="12"/>
      <c r="Y2069" s="12"/>
      <c r="Z2069" s="12"/>
      <c r="AA2069" s="12"/>
      <c r="AB2069" s="12"/>
      <c r="AC2069" s="12"/>
      <c r="AD2069" s="12"/>
      <c r="AE2069" s="12"/>
      <c r="AR2069" s="215" t="s">
        <v>83</v>
      </c>
      <c r="AT2069" s="216" t="s">
        <v>72</v>
      </c>
      <c r="AU2069" s="216" t="s">
        <v>81</v>
      </c>
      <c r="AY2069" s="215" t="s">
        <v>151</v>
      </c>
      <c r="BK2069" s="217">
        <f>SUM(BK2070:BK2098)</f>
        <v>0</v>
      </c>
    </row>
    <row r="2070" s="2" customFormat="1" ht="16.5" customHeight="1">
      <c r="A2070" s="38"/>
      <c r="B2070" s="39"/>
      <c r="C2070" s="220" t="s">
        <v>2697</v>
      </c>
      <c r="D2070" s="220" t="s">
        <v>153</v>
      </c>
      <c r="E2070" s="221" t="s">
        <v>2698</v>
      </c>
      <c r="F2070" s="222" t="s">
        <v>2699</v>
      </c>
      <c r="G2070" s="223" t="s">
        <v>156</v>
      </c>
      <c r="H2070" s="224">
        <v>261.53399999999999</v>
      </c>
      <c r="I2070" s="225"/>
      <c r="J2070" s="226">
        <f>ROUND(I2070*H2070,2)</f>
        <v>0</v>
      </c>
      <c r="K2070" s="227"/>
      <c r="L2070" s="44"/>
      <c r="M2070" s="228" t="s">
        <v>1</v>
      </c>
      <c r="N2070" s="229" t="s">
        <v>40</v>
      </c>
      <c r="O2070" s="92"/>
      <c r="P2070" s="230">
        <f>O2070*H2070</f>
        <v>0</v>
      </c>
      <c r="Q2070" s="230">
        <v>0.001</v>
      </c>
      <c r="R2070" s="230">
        <f>Q2070*H2070</f>
        <v>0.26153399999999999</v>
      </c>
      <c r="S2070" s="230">
        <v>0.00031</v>
      </c>
      <c r="T2070" s="231">
        <f>S2070*H2070</f>
        <v>0.081075540000000001</v>
      </c>
      <c r="U2070" s="38"/>
      <c r="V2070" s="38"/>
      <c r="W2070" s="38"/>
      <c r="X2070" s="38"/>
      <c r="Y2070" s="38"/>
      <c r="Z2070" s="38"/>
      <c r="AA2070" s="38"/>
      <c r="AB2070" s="38"/>
      <c r="AC2070" s="38"/>
      <c r="AD2070" s="38"/>
      <c r="AE2070" s="38"/>
      <c r="AR2070" s="232" t="s">
        <v>250</v>
      </c>
      <c r="AT2070" s="232" t="s">
        <v>153</v>
      </c>
      <c r="AU2070" s="232" t="s">
        <v>83</v>
      </c>
      <c r="AY2070" s="17" t="s">
        <v>151</v>
      </c>
      <c r="BE2070" s="233">
        <f>IF(N2070="základní",J2070,0)</f>
        <v>0</v>
      </c>
      <c r="BF2070" s="233">
        <f>IF(N2070="snížená",J2070,0)</f>
        <v>0</v>
      </c>
      <c r="BG2070" s="233">
        <f>IF(N2070="zákl. přenesená",J2070,0)</f>
        <v>0</v>
      </c>
      <c r="BH2070" s="233">
        <f>IF(N2070="sníž. přenesená",J2070,0)</f>
        <v>0</v>
      </c>
      <c r="BI2070" s="233">
        <f>IF(N2070="nulová",J2070,0)</f>
        <v>0</v>
      </c>
      <c r="BJ2070" s="17" t="s">
        <v>157</v>
      </c>
      <c r="BK2070" s="233">
        <f>ROUND(I2070*H2070,2)</f>
        <v>0</v>
      </c>
      <c r="BL2070" s="17" t="s">
        <v>250</v>
      </c>
      <c r="BM2070" s="232" t="s">
        <v>2700</v>
      </c>
    </row>
    <row r="2071" s="2" customFormat="1">
      <c r="A2071" s="38"/>
      <c r="B2071" s="39"/>
      <c r="C2071" s="40"/>
      <c r="D2071" s="234" t="s">
        <v>159</v>
      </c>
      <c r="E2071" s="40"/>
      <c r="F2071" s="235" t="s">
        <v>2699</v>
      </c>
      <c r="G2071" s="40"/>
      <c r="H2071" s="40"/>
      <c r="I2071" s="236"/>
      <c r="J2071" s="40"/>
      <c r="K2071" s="40"/>
      <c r="L2071" s="44"/>
      <c r="M2071" s="237"/>
      <c r="N2071" s="238"/>
      <c r="O2071" s="92"/>
      <c r="P2071" s="92"/>
      <c r="Q2071" s="92"/>
      <c r="R2071" s="92"/>
      <c r="S2071" s="92"/>
      <c r="T2071" s="93"/>
      <c r="U2071" s="38"/>
      <c r="V2071" s="38"/>
      <c r="W2071" s="38"/>
      <c r="X2071" s="38"/>
      <c r="Y2071" s="38"/>
      <c r="Z2071" s="38"/>
      <c r="AA2071" s="38"/>
      <c r="AB2071" s="38"/>
      <c r="AC2071" s="38"/>
      <c r="AD2071" s="38"/>
      <c r="AE2071" s="38"/>
      <c r="AT2071" s="17" t="s">
        <v>159</v>
      </c>
      <c r="AU2071" s="17" t="s">
        <v>83</v>
      </c>
    </row>
    <row r="2072" s="15" customFormat="1">
      <c r="A2072" s="15"/>
      <c r="B2072" s="261"/>
      <c r="C2072" s="262"/>
      <c r="D2072" s="234" t="s">
        <v>160</v>
      </c>
      <c r="E2072" s="263" t="s">
        <v>1</v>
      </c>
      <c r="F2072" s="264" t="s">
        <v>2681</v>
      </c>
      <c r="G2072" s="262"/>
      <c r="H2072" s="263" t="s">
        <v>1</v>
      </c>
      <c r="I2072" s="265"/>
      <c r="J2072" s="262"/>
      <c r="K2072" s="262"/>
      <c r="L2072" s="266"/>
      <c r="M2072" s="267"/>
      <c r="N2072" s="268"/>
      <c r="O2072" s="268"/>
      <c r="P2072" s="268"/>
      <c r="Q2072" s="268"/>
      <c r="R2072" s="268"/>
      <c r="S2072" s="268"/>
      <c r="T2072" s="269"/>
      <c r="U2072" s="15"/>
      <c r="V2072" s="15"/>
      <c r="W2072" s="15"/>
      <c r="X2072" s="15"/>
      <c r="Y2072" s="15"/>
      <c r="Z2072" s="15"/>
      <c r="AA2072" s="15"/>
      <c r="AB2072" s="15"/>
      <c r="AC2072" s="15"/>
      <c r="AD2072" s="15"/>
      <c r="AE2072" s="15"/>
      <c r="AT2072" s="270" t="s">
        <v>160</v>
      </c>
      <c r="AU2072" s="270" t="s">
        <v>83</v>
      </c>
      <c r="AV2072" s="15" t="s">
        <v>81</v>
      </c>
      <c r="AW2072" s="15" t="s">
        <v>30</v>
      </c>
      <c r="AX2072" s="15" t="s">
        <v>73</v>
      </c>
      <c r="AY2072" s="270" t="s">
        <v>151</v>
      </c>
    </row>
    <row r="2073" s="13" customFormat="1">
      <c r="A2073" s="13"/>
      <c r="B2073" s="239"/>
      <c r="C2073" s="240"/>
      <c r="D2073" s="234" t="s">
        <v>160</v>
      </c>
      <c r="E2073" s="241" t="s">
        <v>1</v>
      </c>
      <c r="F2073" s="242" t="s">
        <v>545</v>
      </c>
      <c r="G2073" s="240"/>
      <c r="H2073" s="243">
        <v>67.989999999999995</v>
      </c>
      <c r="I2073" s="244"/>
      <c r="J2073" s="240"/>
      <c r="K2073" s="240"/>
      <c r="L2073" s="245"/>
      <c r="M2073" s="246"/>
      <c r="N2073" s="247"/>
      <c r="O2073" s="247"/>
      <c r="P2073" s="247"/>
      <c r="Q2073" s="247"/>
      <c r="R2073" s="247"/>
      <c r="S2073" s="247"/>
      <c r="T2073" s="248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T2073" s="249" t="s">
        <v>160</v>
      </c>
      <c r="AU2073" s="249" t="s">
        <v>83</v>
      </c>
      <c r="AV2073" s="13" t="s">
        <v>83</v>
      </c>
      <c r="AW2073" s="13" t="s">
        <v>30</v>
      </c>
      <c r="AX2073" s="13" t="s">
        <v>73</v>
      </c>
      <c r="AY2073" s="249" t="s">
        <v>151</v>
      </c>
    </row>
    <row r="2074" s="15" customFormat="1">
      <c r="A2074" s="15"/>
      <c r="B2074" s="261"/>
      <c r="C2074" s="262"/>
      <c r="D2074" s="234" t="s">
        <v>160</v>
      </c>
      <c r="E2074" s="263" t="s">
        <v>1</v>
      </c>
      <c r="F2074" s="264" t="s">
        <v>2682</v>
      </c>
      <c r="G2074" s="262"/>
      <c r="H2074" s="263" t="s">
        <v>1</v>
      </c>
      <c r="I2074" s="265"/>
      <c r="J2074" s="262"/>
      <c r="K2074" s="262"/>
      <c r="L2074" s="266"/>
      <c r="M2074" s="267"/>
      <c r="N2074" s="268"/>
      <c r="O2074" s="268"/>
      <c r="P2074" s="268"/>
      <c r="Q2074" s="268"/>
      <c r="R2074" s="268"/>
      <c r="S2074" s="268"/>
      <c r="T2074" s="269"/>
      <c r="U2074" s="15"/>
      <c r="V2074" s="15"/>
      <c r="W2074" s="15"/>
      <c r="X2074" s="15"/>
      <c r="Y2074" s="15"/>
      <c r="Z2074" s="15"/>
      <c r="AA2074" s="15"/>
      <c r="AB2074" s="15"/>
      <c r="AC2074" s="15"/>
      <c r="AD2074" s="15"/>
      <c r="AE2074" s="15"/>
      <c r="AT2074" s="270" t="s">
        <v>160</v>
      </c>
      <c r="AU2074" s="270" t="s">
        <v>83</v>
      </c>
      <c r="AV2074" s="15" t="s">
        <v>81</v>
      </c>
      <c r="AW2074" s="15" t="s">
        <v>30</v>
      </c>
      <c r="AX2074" s="15" t="s">
        <v>73</v>
      </c>
      <c r="AY2074" s="270" t="s">
        <v>151</v>
      </c>
    </row>
    <row r="2075" s="15" customFormat="1">
      <c r="A2075" s="15"/>
      <c r="B2075" s="261"/>
      <c r="C2075" s="262"/>
      <c r="D2075" s="234" t="s">
        <v>160</v>
      </c>
      <c r="E2075" s="263" t="s">
        <v>1</v>
      </c>
      <c r="F2075" s="264" t="s">
        <v>1029</v>
      </c>
      <c r="G2075" s="262"/>
      <c r="H2075" s="263" t="s">
        <v>1</v>
      </c>
      <c r="I2075" s="265"/>
      <c r="J2075" s="262"/>
      <c r="K2075" s="262"/>
      <c r="L2075" s="266"/>
      <c r="M2075" s="267"/>
      <c r="N2075" s="268"/>
      <c r="O2075" s="268"/>
      <c r="P2075" s="268"/>
      <c r="Q2075" s="268"/>
      <c r="R2075" s="268"/>
      <c r="S2075" s="268"/>
      <c r="T2075" s="269"/>
      <c r="U2075" s="15"/>
      <c r="V2075" s="15"/>
      <c r="W2075" s="15"/>
      <c r="X2075" s="15"/>
      <c r="Y2075" s="15"/>
      <c r="Z2075" s="15"/>
      <c r="AA2075" s="15"/>
      <c r="AB2075" s="15"/>
      <c r="AC2075" s="15"/>
      <c r="AD2075" s="15"/>
      <c r="AE2075" s="15"/>
      <c r="AT2075" s="270" t="s">
        <v>160</v>
      </c>
      <c r="AU2075" s="270" t="s">
        <v>83</v>
      </c>
      <c r="AV2075" s="15" t="s">
        <v>81</v>
      </c>
      <c r="AW2075" s="15" t="s">
        <v>30</v>
      </c>
      <c r="AX2075" s="15" t="s">
        <v>73</v>
      </c>
      <c r="AY2075" s="270" t="s">
        <v>151</v>
      </c>
    </row>
    <row r="2076" s="13" customFormat="1">
      <c r="A2076" s="13"/>
      <c r="B2076" s="239"/>
      <c r="C2076" s="240"/>
      <c r="D2076" s="234" t="s">
        <v>160</v>
      </c>
      <c r="E2076" s="241" t="s">
        <v>1</v>
      </c>
      <c r="F2076" s="242" t="s">
        <v>572</v>
      </c>
      <c r="G2076" s="240"/>
      <c r="H2076" s="243">
        <v>233.46000000000001</v>
      </c>
      <c r="I2076" s="244"/>
      <c r="J2076" s="240"/>
      <c r="K2076" s="240"/>
      <c r="L2076" s="245"/>
      <c r="M2076" s="246"/>
      <c r="N2076" s="247"/>
      <c r="O2076" s="247"/>
      <c r="P2076" s="247"/>
      <c r="Q2076" s="247"/>
      <c r="R2076" s="247"/>
      <c r="S2076" s="247"/>
      <c r="T2076" s="248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T2076" s="249" t="s">
        <v>160</v>
      </c>
      <c r="AU2076" s="249" t="s">
        <v>83</v>
      </c>
      <c r="AV2076" s="13" t="s">
        <v>83</v>
      </c>
      <c r="AW2076" s="13" t="s">
        <v>30</v>
      </c>
      <c r="AX2076" s="13" t="s">
        <v>73</v>
      </c>
      <c r="AY2076" s="249" t="s">
        <v>151</v>
      </c>
    </row>
    <row r="2077" s="15" customFormat="1">
      <c r="A2077" s="15"/>
      <c r="B2077" s="261"/>
      <c r="C2077" s="262"/>
      <c r="D2077" s="234" t="s">
        <v>160</v>
      </c>
      <c r="E2077" s="263" t="s">
        <v>1</v>
      </c>
      <c r="F2077" s="264" t="s">
        <v>333</v>
      </c>
      <c r="G2077" s="262"/>
      <c r="H2077" s="263" t="s">
        <v>1</v>
      </c>
      <c r="I2077" s="265"/>
      <c r="J2077" s="262"/>
      <c r="K2077" s="262"/>
      <c r="L2077" s="266"/>
      <c r="M2077" s="267"/>
      <c r="N2077" s="268"/>
      <c r="O2077" s="268"/>
      <c r="P2077" s="268"/>
      <c r="Q2077" s="268"/>
      <c r="R2077" s="268"/>
      <c r="S2077" s="268"/>
      <c r="T2077" s="269"/>
      <c r="U2077" s="15"/>
      <c r="V2077" s="15"/>
      <c r="W2077" s="15"/>
      <c r="X2077" s="15"/>
      <c r="Y2077" s="15"/>
      <c r="Z2077" s="15"/>
      <c r="AA2077" s="15"/>
      <c r="AB2077" s="15"/>
      <c r="AC2077" s="15"/>
      <c r="AD2077" s="15"/>
      <c r="AE2077" s="15"/>
      <c r="AT2077" s="270" t="s">
        <v>160</v>
      </c>
      <c r="AU2077" s="270" t="s">
        <v>83</v>
      </c>
      <c r="AV2077" s="15" t="s">
        <v>81</v>
      </c>
      <c r="AW2077" s="15" t="s">
        <v>30</v>
      </c>
      <c r="AX2077" s="15" t="s">
        <v>73</v>
      </c>
      <c r="AY2077" s="270" t="s">
        <v>151</v>
      </c>
    </row>
    <row r="2078" s="13" customFormat="1">
      <c r="A2078" s="13"/>
      <c r="B2078" s="239"/>
      <c r="C2078" s="240"/>
      <c r="D2078" s="234" t="s">
        <v>160</v>
      </c>
      <c r="E2078" s="241" t="s">
        <v>1</v>
      </c>
      <c r="F2078" s="242" t="s">
        <v>1023</v>
      </c>
      <c r="G2078" s="240"/>
      <c r="H2078" s="243">
        <v>-39.915999999999997</v>
      </c>
      <c r="I2078" s="244"/>
      <c r="J2078" s="240"/>
      <c r="K2078" s="240"/>
      <c r="L2078" s="245"/>
      <c r="M2078" s="246"/>
      <c r="N2078" s="247"/>
      <c r="O2078" s="247"/>
      <c r="P2078" s="247"/>
      <c r="Q2078" s="247"/>
      <c r="R2078" s="247"/>
      <c r="S2078" s="247"/>
      <c r="T2078" s="248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T2078" s="249" t="s">
        <v>160</v>
      </c>
      <c r="AU2078" s="249" t="s">
        <v>83</v>
      </c>
      <c r="AV2078" s="13" t="s">
        <v>83</v>
      </c>
      <c r="AW2078" s="13" t="s">
        <v>30</v>
      </c>
      <c r="AX2078" s="13" t="s">
        <v>73</v>
      </c>
      <c r="AY2078" s="249" t="s">
        <v>151</v>
      </c>
    </row>
    <row r="2079" s="14" customFormat="1">
      <c r="A2079" s="14"/>
      <c r="B2079" s="250"/>
      <c r="C2079" s="251"/>
      <c r="D2079" s="234" t="s">
        <v>160</v>
      </c>
      <c r="E2079" s="252" t="s">
        <v>1</v>
      </c>
      <c r="F2079" s="253" t="s">
        <v>162</v>
      </c>
      <c r="G2079" s="251"/>
      <c r="H2079" s="254">
        <v>261.53399999999999</v>
      </c>
      <c r="I2079" s="255"/>
      <c r="J2079" s="251"/>
      <c r="K2079" s="251"/>
      <c r="L2079" s="256"/>
      <c r="M2079" s="257"/>
      <c r="N2079" s="258"/>
      <c r="O2079" s="258"/>
      <c r="P2079" s="258"/>
      <c r="Q2079" s="258"/>
      <c r="R2079" s="258"/>
      <c r="S2079" s="258"/>
      <c r="T2079" s="259"/>
      <c r="U2079" s="14"/>
      <c r="V2079" s="14"/>
      <c r="W2079" s="14"/>
      <c r="X2079" s="14"/>
      <c r="Y2079" s="14"/>
      <c r="Z2079" s="14"/>
      <c r="AA2079" s="14"/>
      <c r="AB2079" s="14"/>
      <c r="AC2079" s="14"/>
      <c r="AD2079" s="14"/>
      <c r="AE2079" s="14"/>
      <c r="AT2079" s="260" t="s">
        <v>160</v>
      </c>
      <c r="AU2079" s="260" t="s">
        <v>83</v>
      </c>
      <c r="AV2079" s="14" t="s">
        <v>157</v>
      </c>
      <c r="AW2079" s="14" t="s">
        <v>30</v>
      </c>
      <c r="AX2079" s="14" t="s">
        <v>81</v>
      </c>
      <c r="AY2079" s="260" t="s">
        <v>151</v>
      </c>
    </row>
    <row r="2080" s="2" customFormat="1" ht="24.15" customHeight="1">
      <c r="A2080" s="38"/>
      <c r="B2080" s="39"/>
      <c r="C2080" s="220" t="s">
        <v>2701</v>
      </c>
      <c r="D2080" s="220" t="s">
        <v>153</v>
      </c>
      <c r="E2080" s="221" t="s">
        <v>2702</v>
      </c>
      <c r="F2080" s="222" t="s">
        <v>2703</v>
      </c>
      <c r="G2080" s="223" t="s">
        <v>156</v>
      </c>
      <c r="H2080" s="224">
        <v>353.50799999999998</v>
      </c>
      <c r="I2080" s="225"/>
      <c r="J2080" s="226">
        <f>ROUND(I2080*H2080,2)</f>
        <v>0</v>
      </c>
      <c r="K2080" s="227"/>
      <c r="L2080" s="44"/>
      <c r="M2080" s="228" t="s">
        <v>1</v>
      </c>
      <c r="N2080" s="229" t="s">
        <v>40</v>
      </c>
      <c r="O2080" s="92"/>
      <c r="P2080" s="230">
        <f>O2080*H2080</f>
        <v>0</v>
      </c>
      <c r="Q2080" s="230">
        <v>0.00020000000000000001</v>
      </c>
      <c r="R2080" s="230">
        <f>Q2080*H2080</f>
        <v>0.070701600000000003</v>
      </c>
      <c r="S2080" s="230">
        <v>0</v>
      </c>
      <c r="T2080" s="231">
        <f>S2080*H2080</f>
        <v>0</v>
      </c>
      <c r="U2080" s="38"/>
      <c r="V2080" s="38"/>
      <c r="W2080" s="38"/>
      <c r="X2080" s="38"/>
      <c r="Y2080" s="38"/>
      <c r="Z2080" s="38"/>
      <c r="AA2080" s="38"/>
      <c r="AB2080" s="38"/>
      <c r="AC2080" s="38"/>
      <c r="AD2080" s="38"/>
      <c r="AE2080" s="38"/>
      <c r="AR2080" s="232" t="s">
        <v>250</v>
      </c>
      <c r="AT2080" s="232" t="s">
        <v>153</v>
      </c>
      <c r="AU2080" s="232" t="s">
        <v>83</v>
      </c>
      <c r="AY2080" s="17" t="s">
        <v>151</v>
      </c>
      <c r="BE2080" s="233">
        <f>IF(N2080="základní",J2080,0)</f>
        <v>0</v>
      </c>
      <c r="BF2080" s="233">
        <f>IF(N2080="snížená",J2080,0)</f>
        <v>0</v>
      </c>
      <c r="BG2080" s="233">
        <f>IF(N2080="zákl. přenesená",J2080,0)</f>
        <v>0</v>
      </c>
      <c r="BH2080" s="233">
        <f>IF(N2080="sníž. přenesená",J2080,0)</f>
        <v>0</v>
      </c>
      <c r="BI2080" s="233">
        <f>IF(N2080="nulová",J2080,0)</f>
        <v>0</v>
      </c>
      <c r="BJ2080" s="17" t="s">
        <v>157</v>
      </c>
      <c r="BK2080" s="233">
        <f>ROUND(I2080*H2080,2)</f>
        <v>0</v>
      </c>
      <c r="BL2080" s="17" t="s">
        <v>250</v>
      </c>
      <c r="BM2080" s="232" t="s">
        <v>2704</v>
      </c>
    </row>
    <row r="2081" s="2" customFormat="1">
      <c r="A2081" s="38"/>
      <c r="B2081" s="39"/>
      <c r="C2081" s="40"/>
      <c r="D2081" s="234" t="s">
        <v>159</v>
      </c>
      <c r="E2081" s="40"/>
      <c r="F2081" s="235" t="s">
        <v>2703</v>
      </c>
      <c r="G2081" s="40"/>
      <c r="H2081" s="40"/>
      <c r="I2081" s="236"/>
      <c r="J2081" s="40"/>
      <c r="K2081" s="40"/>
      <c r="L2081" s="44"/>
      <c r="M2081" s="237"/>
      <c r="N2081" s="238"/>
      <c r="O2081" s="92"/>
      <c r="P2081" s="92"/>
      <c r="Q2081" s="92"/>
      <c r="R2081" s="92"/>
      <c r="S2081" s="92"/>
      <c r="T2081" s="93"/>
      <c r="U2081" s="38"/>
      <c r="V2081" s="38"/>
      <c r="W2081" s="38"/>
      <c r="X2081" s="38"/>
      <c r="Y2081" s="38"/>
      <c r="Z2081" s="38"/>
      <c r="AA2081" s="38"/>
      <c r="AB2081" s="38"/>
      <c r="AC2081" s="38"/>
      <c r="AD2081" s="38"/>
      <c r="AE2081" s="38"/>
      <c r="AT2081" s="17" t="s">
        <v>159</v>
      </c>
      <c r="AU2081" s="17" t="s">
        <v>83</v>
      </c>
    </row>
    <row r="2082" s="15" customFormat="1">
      <c r="A2082" s="15"/>
      <c r="B2082" s="261"/>
      <c r="C2082" s="262"/>
      <c r="D2082" s="234" t="s">
        <v>160</v>
      </c>
      <c r="E2082" s="263" t="s">
        <v>1</v>
      </c>
      <c r="F2082" s="264" t="s">
        <v>2681</v>
      </c>
      <c r="G2082" s="262"/>
      <c r="H2082" s="263" t="s">
        <v>1</v>
      </c>
      <c r="I2082" s="265"/>
      <c r="J2082" s="262"/>
      <c r="K2082" s="262"/>
      <c r="L2082" s="266"/>
      <c r="M2082" s="267"/>
      <c r="N2082" s="268"/>
      <c r="O2082" s="268"/>
      <c r="P2082" s="268"/>
      <c r="Q2082" s="268"/>
      <c r="R2082" s="268"/>
      <c r="S2082" s="268"/>
      <c r="T2082" s="269"/>
      <c r="U2082" s="15"/>
      <c r="V2082" s="15"/>
      <c r="W2082" s="15"/>
      <c r="X2082" s="15"/>
      <c r="Y2082" s="15"/>
      <c r="Z2082" s="15"/>
      <c r="AA2082" s="15"/>
      <c r="AB2082" s="15"/>
      <c r="AC2082" s="15"/>
      <c r="AD2082" s="15"/>
      <c r="AE2082" s="15"/>
      <c r="AT2082" s="270" t="s">
        <v>160</v>
      </c>
      <c r="AU2082" s="270" t="s">
        <v>83</v>
      </c>
      <c r="AV2082" s="15" t="s">
        <v>81</v>
      </c>
      <c r="AW2082" s="15" t="s">
        <v>30</v>
      </c>
      <c r="AX2082" s="15" t="s">
        <v>73</v>
      </c>
      <c r="AY2082" s="270" t="s">
        <v>151</v>
      </c>
    </row>
    <row r="2083" s="13" customFormat="1">
      <c r="A2083" s="13"/>
      <c r="B2083" s="239"/>
      <c r="C2083" s="240"/>
      <c r="D2083" s="234" t="s">
        <v>160</v>
      </c>
      <c r="E2083" s="241" t="s">
        <v>1</v>
      </c>
      <c r="F2083" s="242" t="s">
        <v>2705</v>
      </c>
      <c r="G2083" s="240"/>
      <c r="H2083" s="243">
        <v>44.119999999999997</v>
      </c>
      <c r="I2083" s="244"/>
      <c r="J2083" s="240"/>
      <c r="K2083" s="240"/>
      <c r="L2083" s="245"/>
      <c r="M2083" s="246"/>
      <c r="N2083" s="247"/>
      <c r="O2083" s="247"/>
      <c r="P2083" s="247"/>
      <c r="Q2083" s="247"/>
      <c r="R2083" s="247"/>
      <c r="S2083" s="247"/>
      <c r="T2083" s="248"/>
      <c r="U2083" s="13"/>
      <c r="V2083" s="13"/>
      <c r="W2083" s="13"/>
      <c r="X2083" s="13"/>
      <c r="Y2083" s="13"/>
      <c r="Z2083" s="13"/>
      <c r="AA2083" s="13"/>
      <c r="AB2083" s="13"/>
      <c r="AC2083" s="13"/>
      <c r="AD2083" s="13"/>
      <c r="AE2083" s="13"/>
      <c r="AT2083" s="249" t="s">
        <v>160</v>
      </c>
      <c r="AU2083" s="249" t="s">
        <v>83</v>
      </c>
      <c r="AV2083" s="13" t="s">
        <v>83</v>
      </c>
      <c r="AW2083" s="13" t="s">
        <v>30</v>
      </c>
      <c r="AX2083" s="13" t="s">
        <v>73</v>
      </c>
      <c r="AY2083" s="249" t="s">
        <v>151</v>
      </c>
    </row>
    <row r="2084" s="15" customFormat="1">
      <c r="A2084" s="15"/>
      <c r="B2084" s="261"/>
      <c r="C2084" s="262"/>
      <c r="D2084" s="234" t="s">
        <v>160</v>
      </c>
      <c r="E2084" s="263" t="s">
        <v>1</v>
      </c>
      <c r="F2084" s="264" t="s">
        <v>2682</v>
      </c>
      <c r="G2084" s="262"/>
      <c r="H2084" s="263" t="s">
        <v>1</v>
      </c>
      <c r="I2084" s="265"/>
      <c r="J2084" s="262"/>
      <c r="K2084" s="262"/>
      <c r="L2084" s="266"/>
      <c r="M2084" s="267"/>
      <c r="N2084" s="268"/>
      <c r="O2084" s="268"/>
      <c r="P2084" s="268"/>
      <c r="Q2084" s="268"/>
      <c r="R2084" s="268"/>
      <c r="S2084" s="268"/>
      <c r="T2084" s="269"/>
      <c r="U2084" s="15"/>
      <c r="V2084" s="15"/>
      <c r="W2084" s="15"/>
      <c r="X2084" s="15"/>
      <c r="Y2084" s="15"/>
      <c r="Z2084" s="15"/>
      <c r="AA2084" s="15"/>
      <c r="AB2084" s="15"/>
      <c r="AC2084" s="15"/>
      <c r="AD2084" s="15"/>
      <c r="AE2084" s="15"/>
      <c r="AT2084" s="270" t="s">
        <v>160</v>
      </c>
      <c r="AU2084" s="270" t="s">
        <v>83</v>
      </c>
      <c r="AV2084" s="15" t="s">
        <v>81</v>
      </c>
      <c r="AW2084" s="15" t="s">
        <v>30</v>
      </c>
      <c r="AX2084" s="15" t="s">
        <v>73</v>
      </c>
      <c r="AY2084" s="270" t="s">
        <v>151</v>
      </c>
    </row>
    <row r="2085" s="13" customFormat="1">
      <c r="A2085" s="13"/>
      <c r="B2085" s="239"/>
      <c r="C2085" s="240"/>
      <c r="D2085" s="234" t="s">
        <v>160</v>
      </c>
      <c r="E2085" s="241" t="s">
        <v>1</v>
      </c>
      <c r="F2085" s="242" t="s">
        <v>572</v>
      </c>
      <c r="G2085" s="240"/>
      <c r="H2085" s="243">
        <v>233.46000000000001</v>
      </c>
      <c r="I2085" s="244"/>
      <c r="J2085" s="240"/>
      <c r="K2085" s="240"/>
      <c r="L2085" s="245"/>
      <c r="M2085" s="246"/>
      <c r="N2085" s="247"/>
      <c r="O2085" s="247"/>
      <c r="P2085" s="247"/>
      <c r="Q2085" s="247"/>
      <c r="R2085" s="247"/>
      <c r="S2085" s="247"/>
      <c r="T2085" s="248"/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T2085" s="249" t="s">
        <v>160</v>
      </c>
      <c r="AU2085" s="249" t="s">
        <v>83</v>
      </c>
      <c r="AV2085" s="13" t="s">
        <v>83</v>
      </c>
      <c r="AW2085" s="13" t="s">
        <v>30</v>
      </c>
      <c r="AX2085" s="13" t="s">
        <v>73</v>
      </c>
      <c r="AY2085" s="249" t="s">
        <v>151</v>
      </c>
    </row>
    <row r="2086" s="15" customFormat="1">
      <c r="A2086" s="15"/>
      <c r="B2086" s="261"/>
      <c r="C2086" s="262"/>
      <c r="D2086" s="234" t="s">
        <v>160</v>
      </c>
      <c r="E2086" s="263" t="s">
        <v>1</v>
      </c>
      <c r="F2086" s="264" t="s">
        <v>333</v>
      </c>
      <c r="G2086" s="262"/>
      <c r="H2086" s="263" t="s">
        <v>1</v>
      </c>
      <c r="I2086" s="265"/>
      <c r="J2086" s="262"/>
      <c r="K2086" s="262"/>
      <c r="L2086" s="266"/>
      <c r="M2086" s="267"/>
      <c r="N2086" s="268"/>
      <c r="O2086" s="268"/>
      <c r="P2086" s="268"/>
      <c r="Q2086" s="268"/>
      <c r="R2086" s="268"/>
      <c r="S2086" s="268"/>
      <c r="T2086" s="269"/>
      <c r="U2086" s="15"/>
      <c r="V2086" s="15"/>
      <c r="W2086" s="15"/>
      <c r="X2086" s="15"/>
      <c r="Y2086" s="15"/>
      <c r="Z2086" s="15"/>
      <c r="AA2086" s="15"/>
      <c r="AB2086" s="15"/>
      <c r="AC2086" s="15"/>
      <c r="AD2086" s="15"/>
      <c r="AE2086" s="15"/>
      <c r="AT2086" s="270" t="s">
        <v>160</v>
      </c>
      <c r="AU2086" s="270" t="s">
        <v>83</v>
      </c>
      <c r="AV2086" s="15" t="s">
        <v>81</v>
      </c>
      <c r="AW2086" s="15" t="s">
        <v>30</v>
      </c>
      <c r="AX2086" s="15" t="s">
        <v>73</v>
      </c>
      <c r="AY2086" s="270" t="s">
        <v>151</v>
      </c>
    </row>
    <row r="2087" s="13" customFormat="1">
      <c r="A2087" s="13"/>
      <c r="B2087" s="239"/>
      <c r="C2087" s="240"/>
      <c r="D2087" s="234" t="s">
        <v>160</v>
      </c>
      <c r="E2087" s="241" t="s">
        <v>1</v>
      </c>
      <c r="F2087" s="242" t="s">
        <v>573</v>
      </c>
      <c r="G2087" s="240"/>
      <c r="H2087" s="243">
        <v>-33.613</v>
      </c>
      <c r="I2087" s="244"/>
      <c r="J2087" s="240"/>
      <c r="K2087" s="240"/>
      <c r="L2087" s="245"/>
      <c r="M2087" s="246"/>
      <c r="N2087" s="247"/>
      <c r="O2087" s="247"/>
      <c r="P2087" s="247"/>
      <c r="Q2087" s="247"/>
      <c r="R2087" s="247"/>
      <c r="S2087" s="247"/>
      <c r="T2087" s="248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T2087" s="249" t="s">
        <v>160</v>
      </c>
      <c r="AU2087" s="249" t="s">
        <v>83</v>
      </c>
      <c r="AV2087" s="13" t="s">
        <v>83</v>
      </c>
      <c r="AW2087" s="13" t="s">
        <v>30</v>
      </c>
      <c r="AX2087" s="13" t="s">
        <v>73</v>
      </c>
      <c r="AY2087" s="249" t="s">
        <v>151</v>
      </c>
    </row>
    <row r="2088" s="15" customFormat="1">
      <c r="A2088" s="15"/>
      <c r="B2088" s="261"/>
      <c r="C2088" s="262"/>
      <c r="D2088" s="234" t="s">
        <v>160</v>
      </c>
      <c r="E2088" s="263" t="s">
        <v>1</v>
      </c>
      <c r="F2088" s="264" t="s">
        <v>556</v>
      </c>
      <c r="G2088" s="262"/>
      <c r="H2088" s="263" t="s">
        <v>1</v>
      </c>
      <c r="I2088" s="265"/>
      <c r="J2088" s="262"/>
      <c r="K2088" s="262"/>
      <c r="L2088" s="266"/>
      <c r="M2088" s="267"/>
      <c r="N2088" s="268"/>
      <c r="O2088" s="268"/>
      <c r="P2088" s="268"/>
      <c r="Q2088" s="268"/>
      <c r="R2088" s="268"/>
      <c r="S2088" s="268"/>
      <c r="T2088" s="269"/>
      <c r="U2088" s="15"/>
      <c r="V2088" s="15"/>
      <c r="W2088" s="15"/>
      <c r="X2088" s="15"/>
      <c r="Y2088" s="15"/>
      <c r="Z2088" s="15"/>
      <c r="AA2088" s="15"/>
      <c r="AB2088" s="15"/>
      <c r="AC2088" s="15"/>
      <c r="AD2088" s="15"/>
      <c r="AE2088" s="15"/>
      <c r="AT2088" s="270" t="s">
        <v>160</v>
      </c>
      <c r="AU2088" s="270" t="s">
        <v>83</v>
      </c>
      <c r="AV2088" s="15" t="s">
        <v>81</v>
      </c>
      <c r="AW2088" s="15" t="s">
        <v>30</v>
      </c>
      <c r="AX2088" s="15" t="s">
        <v>73</v>
      </c>
      <c r="AY2088" s="270" t="s">
        <v>151</v>
      </c>
    </row>
    <row r="2089" s="13" customFormat="1">
      <c r="A2089" s="13"/>
      <c r="B2089" s="239"/>
      <c r="C2089" s="240"/>
      <c r="D2089" s="234" t="s">
        <v>160</v>
      </c>
      <c r="E2089" s="241" t="s">
        <v>1</v>
      </c>
      <c r="F2089" s="242" t="s">
        <v>574</v>
      </c>
      <c r="G2089" s="240"/>
      <c r="H2089" s="243">
        <v>9.0960000000000001</v>
      </c>
      <c r="I2089" s="244"/>
      <c r="J2089" s="240"/>
      <c r="K2089" s="240"/>
      <c r="L2089" s="245"/>
      <c r="M2089" s="246"/>
      <c r="N2089" s="247"/>
      <c r="O2089" s="247"/>
      <c r="P2089" s="247"/>
      <c r="Q2089" s="247"/>
      <c r="R2089" s="247"/>
      <c r="S2089" s="247"/>
      <c r="T2089" s="248"/>
      <c r="U2089" s="13"/>
      <c r="V2089" s="13"/>
      <c r="W2089" s="13"/>
      <c r="X2089" s="13"/>
      <c r="Y2089" s="13"/>
      <c r="Z2089" s="13"/>
      <c r="AA2089" s="13"/>
      <c r="AB2089" s="13"/>
      <c r="AC2089" s="13"/>
      <c r="AD2089" s="13"/>
      <c r="AE2089" s="13"/>
      <c r="AT2089" s="249" t="s">
        <v>160</v>
      </c>
      <c r="AU2089" s="249" t="s">
        <v>83</v>
      </c>
      <c r="AV2089" s="13" t="s">
        <v>83</v>
      </c>
      <c r="AW2089" s="13" t="s">
        <v>30</v>
      </c>
      <c r="AX2089" s="13" t="s">
        <v>73</v>
      </c>
      <c r="AY2089" s="249" t="s">
        <v>151</v>
      </c>
    </row>
    <row r="2090" s="13" customFormat="1">
      <c r="A2090" s="13"/>
      <c r="B2090" s="239"/>
      <c r="C2090" s="240"/>
      <c r="D2090" s="234" t="s">
        <v>160</v>
      </c>
      <c r="E2090" s="241" t="s">
        <v>1</v>
      </c>
      <c r="F2090" s="242" t="s">
        <v>575</v>
      </c>
      <c r="G2090" s="240"/>
      <c r="H2090" s="243">
        <v>5.7599999999999998</v>
      </c>
      <c r="I2090" s="244"/>
      <c r="J2090" s="240"/>
      <c r="K2090" s="240"/>
      <c r="L2090" s="245"/>
      <c r="M2090" s="246"/>
      <c r="N2090" s="247"/>
      <c r="O2090" s="247"/>
      <c r="P2090" s="247"/>
      <c r="Q2090" s="247"/>
      <c r="R2090" s="247"/>
      <c r="S2090" s="247"/>
      <c r="T2090" s="248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T2090" s="249" t="s">
        <v>160</v>
      </c>
      <c r="AU2090" s="249" t="s">
        <v>83</v>
      </c>
      <c r="AV2090" s="13" t="s">
        <v>83</v>
      </c>
      <c r="AW2090" s="13" t="s">
        <v>30</v>
      </c>
      <c r="AX2090" s="13" t="s">
        <v>73</v>
      </c>
      <c r="AY2090" s="249" t="s">
        <v>151</v>
      </c>
    </row>
    <row r="2091" s="13" customFormat="1">
      <c r="A2091" s="13"/>
      <c r="B2091" s="239"/>
      <c r="C2091" s="240"/>
      <c r="D2091" s="234" t="s">
        <v>160</v>
      </c>
      <c r="E2091" s="241" t="s">
        <v>1</v>
      </c>
      <c r="F2091" s="242" t="s">
        <v>592</v>
      </c>
      <c r="G2091" s="240"/>
      <c r="H2091" s="243">
        <v>99.734999999999999</v>
      </c>
      <c r="I2091" s="244"/>
      <c r="J2091" s="240"/>
      <c r="K2091" s="240"/>
      <c r="L2091" s="245"/>
      <c r="M2091" s="246"/>
      <c r="N2091" s="247"/>
      <c r="O2091" s="247"/>
      <c r="P2091" s="247"/>
      <c r="Q2091" s="247"/>
      <c r="R2091" s="247"/>
      <c r="S2091" s="247"/>
      <c r="T2091" s="248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T2091" s="249" t="s">
        <v>160</v>
      </c>
      <c r="AU2091" s="249" t="s">
        <v>83</v>
      </c>
      <c r="AV2091" s="13" t="s">
        <v>83</v>
      </c>
      <c r="AW2091" s="13" t="s">
        <v>30</v>
      </c>
      <c r="AX2091" s="13" t="s">
        <v>73</v>
      </c>
      <c r="AY2091" s="249" t="s">
        <v>151</v>
      </c>
    </row>
    <row r="2092" s="15" customFormat="1">
      <c r="A2092" s="15"/>
      <c r="B2092" s="261"/>
      <c r="C2092" s="262"/>
      <c r="D2092" s="234" t="s">
        <v>160</v>
      </c>
      <c r="E2092" s="263" t="s">
        <v>1</v>
      </c>
      <c r="F2092" s="264" t="s">
        <v>593</v>
      </c>
      <c r="G2092" s="262"/>
      <c r="H2092" s="263" t="s">
        <v>1</v>
      </c>
      <c r="I2092" s="265"/>
      <c r="J2092" s="262"/>
      <c r="K2092" s="262"/>
      <c r="L2092" s="266"/>
      <c r="M2092" s="267"/>
      <c r="N2092" s="268"/>
      <c r="O2092" s="268"/>
      <c r="P2092" s="268"/>
      <c r="Q2092" s="268"/>
      <c r="R2092" s="268"/>
      <c r="S2092" s="268"/>
      <c r="T2092" s="269"/>
      <c r="U2092" s="15"/>
      <c r="V2092" s="15"/>
      <c r="W2092" s="15"/>
      <c r="X2092" s="15"/>
      <c r="Y2092" s="15"/>
      <c r="Z2092" s="15"/>
      <c r="AA2092" s="15"/>
      <c r="AB2092" s="15"/>
      <c r="AC2092" s="15"/>
      <c r="AD2092" s="15"/>
      <c r="AE2092" s="15"/>
      <c r="AT2092" s="270" t="s">
        <v>160</v>
      </c>
      <c r="AU2092" s="270" t="s">
        <v>83</v>
      </c>
      <c r="AV2092" s="15" t="s">
        <v>81</v>
      </c>
      <c r="AW2092" s="15" t="s">
        <v>30</v>
      </c>
      <c r="AX2092" s="15" t="s">
        <v>73</v>
      </c>
      <c r="AY2092" s="270" t="s">
        <v>151</v>
      </c>
    </row>
    <row r="2093" s="13" customFormat="1">
      <c r="A2093" s="13"/>
      <c r="B2093" s="239"/>
      <c r="C2093" s="240"/>
      <c r="D2093" s="234" t="s">
        <v>160</v>
      </c>
      <c r="E2093" s="241" t="s">
        <v>1</v>
      </c>
      <c r="F2093" s="242" t="s">
        <v>334</v>
      </c>
      <c r="G2093" s="240"/>
      <c r="H2093" s="243">
        <v>-8.2129999999999992</v>
      </c>
      <c r="I2093" s="244"/>
      <c r="J2093" s="240"/>
      <c r="K2093" s="240"/>
      <c r="L2093" s="245"/>
      <c r="M2093" s="246"/>
      <c r="N2093" s="247"/>
      <c r="O2093" s="247"/>
      <c r="P2093" s="247"/>
      <c r="Q2093" s="247"/>
      <c r="R2093" s="247"/>
      <c r="S2093" s="247"/>
      <c r="T2093" s="248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T2093" s="249" t="s">
        <v>160</v>
      </c>
      <c r="AU2093" s="249" t="s">
        <v>83</v>
      </c>
      <c r="AV2093" s="13" t="s">
        <v>83</v>
      </c>
      <c r="AW2093" s="13" t="s">
        <v>30</v>
      </c>
      <c r="AX2093" s="13" t="s">
        <v>73</v>
      </c>
      <c r="AY2093" s="249" t="s">
        <v>151</v>
      </c>
    </row>
    <row r="2094" s="15" customFormat="1">
      <c r="A2094" s="15"/>
      <c r="B2094" s="261"/>
      <c r="C2094" s="262"/>
      <c r="D2094" s="234" t="s">
        <v>160</v>
      </c>
      <c r="E2094" s="263" t="s">
        <v>1</v>
      </c>
      <c r="F2094" s="264" t="s">
        <v>556</v>
      </c>
      <c r="G2094" s="262"/>
      <c r="H2094" s="263" t="s">
        <v>1</v>
      </c>
      <c r="I2094" s="265"/>
      <c r="J2094" s="262"/>
      <c r="K2094" s="262"/>
      <c r="L2094" s="266"/>
      <c r="M2094" s="267"/>
      <c r="N2094" s="268"/>
      <c r="O2094" s="268"/>
      <c r="P2094" s="268"/>
      <c r="Q2094" s="268"/>
      <c r="R2094" s="268"/>
      <c r="S2094" s="268"/>
      <c r="T2094" s="269"/>
      <c r="U2094" s="15"/>
      <c r="V2094" s="15"/>
      <c r="W2094" s="15"/>
      <c r="X2094" s="15"/>
      <c r="Y2094" s="15"/>
      <c r="Z2094" s="15"/>
      <c r="AA2094" s="15"/>
      <c r="AB2094" s="15"/>
      <c r="AC2094" s="15"/>
      <c r="AD2094" s="15"/>
      <c r="AE2094" s="15"/>
      <c r="AT2094" s="270" t="s">
        <v>160</v>
      </c>
      <c r="AU2094" s="270" t="s">
        <v>83</v>
      </c>
      <c r="AV2094" s="15" t="s">
        <v>81</v>
      </c>
      <c r="AW2094" s="15" t="s">
        <v>30</v>
      </c>
      <c r="AX2094" s="15" t="s">
        <v>73</v>
      </c>
      <c r="AY2094" s="270" t="s">
        <v>151</v>
      </c>
    </row>
    <row r="2095" s="13" customFormat="1">
      <c r="A2095" s="13"/>
      <c r="B2095" s="239"/>
      <c r="C2095" s="240"/>
      <c r="D2095" s="234" t="s">
        <v>160</v>
      </c>
      <c r="E2095" s="241" t="s">
        <v>1</v>
      </c>
      <c r="F2095" s="242" t="s">
        <v>594</v>
      </c>
      <c r="G2095" s="240"/>
      <c r="H2095" s="243">
        <v>3.1629999999999998</v>
      </c>
      <c r="I2095" s="244"/>
      <c r="J2095" s="240"/>
      <c r="K2095" s="240"/>
      <c r="L2095" s="245"/>
      <c r="M2095" s="246"/>
      <c r="N2095" s="247"/>
      <c r="O2095" s="247"/>
      <c r="P2095" s="247"/>
      <c r="Q2095" s="247"/>
      <c r="R2095" s="247"/>
      <c r="S2095" s="247"/>
      <c r="T2095" s="248"/>
      <c r="U2095" s="13"/>
      <c r="V2095" s="13"/>
      <c r="W2095" s="13"/>
      <c r="X2095" s="13"/>
      <c r="Y2095" s="13"/>
      <c r="Z2095" s="13"/>
      <c r="AA2095" s="13"/>
      <c r="AB2095" s="13"/>
      <c r="AC2095" s="13"/>
      <c r="AD2095" s="13"/>
      <c r="AE2095" s="13"/>
      <c r="AT2095" s="249" t="s">
        <v>160</v>
      </c>
      <c r="AU2095" s="249" t="s">
        <v>83</v>
      </c>
      <c r="AV2095" s="13" t="s">
        <v>83</v>
      </c>
      <c r="AW2095" s="13" t="s">
        <v>30</v>
      </c>
      <c r="AX2095" s="13" t="s">
        <v>73</v>
      </c>
      <c r="AY2095" s="249" t="s">
        <v>151</v>
      </c>
    </row>
    <row r="2096" s="14" customFormat="1">
      <c r="A2096" s="14"/>
      <c r="B2096" s="250"/>
      <c r="C2096" s="251"/>
      <c r="D2096" s="234" t="s">
        <v>160</v>
      </c>
      <c r="E2096" s="252" t="s">
        <v>1</v>
      </c>
      <c r="F2096" s="253" t="s">
        <v>162</v>
      </c>
      <c r="G2096" s="251"/>
      <c r="H2096" s="254">
        <v>353.50799999999998</v>
      </c>
      <c r="I2096" s="255"/>
      <c r="J2096" s="251"/>
      <c r="K2096" s="251"/>
      <c r="L2096" s="256"/>
      <c r="M2096" s="257"/>
      <c r="N2096" s="258"/>
      <c r="O2096" s="258"/>
      <c r="P2096" s="258"/>
      <c r="Q2096" s="258"/>
      <c r="R2096" s="258"/>
      <c r="S2096" s="258"/>
      <c r="T2096" s="259"/>
      <c r="U2096" s="14"/>
      <c r="V2096" s="14"/>
      <c r="W2096" s="14"/>
      <c r="X2096" s="14"/>
      <c r="Y2096" s="14"/>
      <c r="Z2096" s="14"/>
      <c r="AA2096" s="14"/>
      <c r="AB2096" s="14"/>
      <c r="AC2096" s="14"/>
      <c r="AD2096" s="14"/>
      <c r="AE2096" s="14"/>
      <c r="AT2096" s="260" t="s">
        <v>160</v>
      </c>
      <c r="AU2096" s="260" t="s">
        <v>83</v>
      </c>
      <c r="AV2096" s="14" t="s">
        <v>157</v>
      </c>
      <c r="AW2096" s="14" t="s">
        <v>30</v>
      </c>
      <c r="AX2096" s="14" t="s">
        <v>81</v>
      </c>
      <c r="AY2096" s="260" t="s">
        <v>151</v>
      </c>
    </row>
    <row r="2097" s="2" customFormat="1" ht="24.15" customHeight="1">
      <c r="A2097" s="38"/>
      <c r="B2097" s="39"/>
      <c r="C2097" s="220" t="s">
        <v>2706</v>
      </c>
      <c r="D2097" s="220" t="s">
        <v>153</v>
      </c>
      <c r="E2097" s="221" t="s">
        <v>2707</v>
      </c>
      <c r="F2097" s="222" t="s">
        <v>2708</v>
      </c>
      <c r="G2097" s="223" t="s">
        <v>156</v>
      </c>
      <c r="H2097" s="224">
        <v>353.50799999999998</v>
      </c>
      <c r="I2097" s="225"/>
      <c r="J2097" s="226">
        <f>ROUND(I2097*H2097,2)</f>
        <v>0</v>
      </c>
      <c r="K2097" s="227"/>
      <c r="L2097" s="44"/>
      <c r="M2097" s="228" t="s">
        <v>1</v>
      </c>
      <c r="N2097" s="229" t="s">
        <v>40</v>
      </c>
      <c r="O2097" s="92"/>
      <c r="P2097" s="230">
        <f>O2097*H2097</f>
        <v>0</v>
      </c>
      <c r="Q2097" s="230">
        <v>0.00029</v>
      </c>
      <c r="R2097" s="230">
        <f>Q2097*H2097</f>
        <v>0.10251732</v>
      </c>
      <c r="S2097" s="230">
        <v>0</v>
      </c>
      <c r="T2097" s="231">
        <f>S2097*H2097</f>
        <v>0</v>
      </c>
      <c r="U2097" s="38"/>
      <c r="V2097" s="38"/>
      <c r="W2097" s="38"/>
      <c r="X2097" s="38"/>
      <c r="Y2097" s="38"/>
      <c r="Z2097" s="38"/>
      <c r="AA2097" s="38"/>
      <c r="AB2097" s="38"/>
      <c r="AC2097" s="38"/>
      <c r="AD2097" s="38"/>
      <c r="AE2097" s="38"/>
      <c r="AR2097" s="232" t="s">
        <v>250</v>
      </c>
      <c r="AT2097" s="232" t="s">
        <v>153</v>
      </c>
      <c r="AU2097" s="232" t="s">
        <v>83</v>
      </c>
      <c r="AY2097" s="17" t="s">
        <v>151</v>
      </c>
      <c r="BE2097" s="233">
        <f>IF(N2097="základní",J2097,0)</f>
        <v>0</v>
      </c>
      <c r="BF2097" s="233">
        <f>IF(N2097="snížená",J2097,0)</f>
        <v>0</v>
      </c>
      <c r="BG2097" s="233">
        <f>IF(N2097="zákl. přenesená",J2097,0)</f>
        <v>0</v>
      </c>
      <c r="BH2097" s="233">
        <f>IF(N2097="sníž. přenesená",J2097,0)</f>
        <v>0</v>
      </c>
      <c r="BI2097" s="233">
        <f>IF(N2097="nulová",J2097,0)</f>
        <v>0</v>
      </c>
      <c r="BJ2097" s="17" t="s">
        <v>157</v>
      </c>
      <c r="BK2097" s="233">
        <f>ROUND(I2097*H2097,2)</f>
        <v>0</v>
      </c>
      <c r="BL2097" s="17" t="s">
        <v>250</v>
      </c>
      <c r="BM2097" s="232" t="s">
        <v>2709</v>
      </c>
    </row>
    <row r="2098" s="2" customFormat="1">
      <c r="A2098" s="38"/>
      <c r="B2098" s="39"/>
      <c r="C2098" s="40"/>
      <c r="D2098" s="234" t="s">
        <v>159</v>
      </c>
      <c r="E2098" s="40"/>
      <c r="F2098" s="235" t="s">
        <v>2708</v>
      </c>
      <c r="G2098" s="40"/>
      <c r="H2098" s="40"/>
      <c r="I2098" s="236"/>
      <c r="J2098" s="40"/>
      <c r="K2098" s="40"/>
      <c r="L2098" s="44"/>
      <c r="M2098" s="237"/>
      <c r="N2098" s="238"/>
      <c r="O2098" s="92"/>
      <c r="P2098" s="92"/>
      <c r="Q2098" s="92"/>
      <c r="R2098" s="92"/>
      <c r="S2098" s="92"/>
      <c r="T2098" s="93"/>
      <c r="U2098" s="38"/>
      <c r="V2098" s="38"/>
      <c r="W2098" s="38"/>
      <c r="X2098" s="38"/>
      <c r="Y2098" s="38"/>
      <c r="Z2098" s="38"/>
      <c r="AA2098" s="38"/>
      <c r="AB2098" s="38"/>
      <c r="AC2098" s="38"/>
      <c r="AD2098" s="38"/>
      <c r="AE2098" s="38"/>
      <c r="AT2098" s="17" t="s">
        <v>159</v>
      </c>
      <c r="AU2098" s="17" t="s">
        <v>83</v>
      </c>
    </row>
    <row r="2099" s="12" customFormat="1" ht="22.8" customHeight="1">
      <c r="A2099" s="12"/>
      <c r="B2099" s="204"/>
      <c r="C2099" s="205"/>
      <c r="D2099" s="206" t="s">
        <v>72</v>
      </c>
      <c r="E2099" s="218" t="s">
        <v>2710</v>
      </c>
      <c r="F2099" s="218" t="s">
        <v>2711</v>
      </c>
      <c r="G2099" s="205"/>
      <c r="H2099" s="205"/>
      <c r="I2099" s="208"/>
      <c r="J2099" s="219">
        <f>BK2099</f>
        <v>0</v>
      </c>
      <c r="K2099" s="205"/>
      <c r="L2099" s="210"/>
      <c r="M2099" s="211"/>
      <c r="N2099" s="212"/>
      <c r="O2099" s="212"/>
      <c r="P2099" s="213">
        <f>SUM(P2100:P2107)</f>
        <v>0</v>
      </c>
      <c r="Q2099" s="212"/>
      <c r="R2099" s="213">
        <f>SUM(R2100:R2107)</f>
        <v>0.013759199999999999</v>
      </c>
      <c r="S2099" s="212"/>
      <c r="T2099" s="214">
        <f>SUM(T2100:T2107)</f>
        <v>0</v>
      </c>
      <c r="U2099" s="12"/>
      <c r="V2099" s="12"/>
      <c r="W2099" s="12"/>
      <c r="X2099" s="12"/>
      <c r="Y2099" s="12"/>
      <c r="Z2099" s="12"/>
      <c r="AA2099" s="12"/>
      <c r="AB2099" s="12"/>
      <c r="AC2099" s="12"/>
      <c r="AD2099" s="12"/>
      <c r="AE2099" s="12"/>
      <c r="AR2099" s="215" t="s">
        <v>83</v>
      </c>
      <c r="AT2099" s="216" t="s">
        <v>72</v>
      </c>
      <c r="AU2099" s="216" t="s">
        <v>81</v>
      </c>
      <c r="AY2099" s="215" t="s">
        <v>151</v>
      </c>
      <c r="BK2099" s="217">
        <f>SUM(BK2100:BK2107)</f>
        <v>0</v>
      </c>
    </row>
    <row r="2100" s="2" customFormat="1" ht="24.15" customHeight="1">
      <c r="A2100" s="38"/>
      <c r="B2100" s="39"/>
      <c r="C2100" s="220" t="s">
        <v>2712</v>
      </c>
      <c r="D2100" s="220" t="s">
        <v>153</v>
      </c>
      <c r="E2100" s="221" t="s">
        <v>2713</v>
      </c>
      <c r="F2100" s="222" t="s">
        <v>2714</v>
      </c>
      <c r="G2100" s="223" t="s">
        <v>156</v>
      </c>
      <c r="H2100" s="224">
        <v>10.276</v>
      </c>
      <c r="I2100" s="225"/>
      <c r="J2100" s="226">
        <f>ROUND(I2100*H2100,2)</f>
        <v>0</v>
      </c>
      <c r="K2100" s="227"/>
      <c r="L2100" s="44"/>
      <c r="M2100" s="228" t="s">
        <v>1</v>
      </c>
      <c r="N2100" s="229" t="s">
        <v>40</v>
      </c>
      <c r="O2100" s="92"/>
      <c r="P2100" s="230">
        <f>O2100*H2100</f>
        <v>0</v>
      </c>
      <c r="Q2100" s="230">
        <v>0</v>
      </c>
      <c r="R2100" s="230">
        <f>Q2100*H2100</f>
        <v>0</v>
      </c>
      <c r="S2100" s="230">
        <v>0</v>
      </c>
      <c r="T2100" s="231">
        <f>S2100*H2100</f>
        <v>0</v>
      </c>
      <c r="U2100" s="38"/>
      <c r="V2100" s="38"/>
      <c r="W2100" s="38"/>
      <c r="X2100" s="38"/>
      <c r="Y2100" s="38"/>
      <c r="Z2100" s="38"/>
      <c r="AA2100" s="38"/>
      <c r="AB2100" s="38"/>
      <c r="AC2100" s="38"/>
      <c r="AD2100" s="38"/>
      <c r="AE2100" s="38"/>
      <c r="AR2100" s="232" t="s">
        <v>250</v>
      </c>
      <c r="AT2100" s="232" t="s">
        <v>153</v>
      </c>
      <c r="AU2100" s="232" t="s">
        <v>83</v>
      </c>
      <c r="AY2100" s="17" t="s">
        <v>151</v>
      </c>
      <c r="BE2100" s="233">
        <f>IF(N2100="základní",J2100,0)</f>
        <v>0</v>
      </c>
      <c r="BF2100" s="233">
        <f>IF(N2100="snížená",J2100,0)</f>
        <v>0</v>
      </c>
      <c r="BG2100" s="233">
        <f>IF(N2100="zákl. přenesená",J2100,0)</f>
        <v>0</v>
      </c>
      <c r="BH2100" s="233">
        <f>IF(N2100="sníž. přenesená",J2100,0)</f>
        <v>0</v>
      </c>
      <c r="BI2100" s="233">
        <f>IF(N2100="nulová",J2100,0)</f>
        <v>0</v>
      </c>
      <c r="BJ2100" s="17" t="s">
        <v>157</v>
      </c>
      <c r="BK2100" s="233">
        <f>ROUND(I2100*H2100,2)</f>
        <v>0</v>
      </c>
      <c r="BL2100" s="17" t="s">
        <v>250</v>
      </c>
      <c r="BM2100" s="232" t="s">
        <v>2715</v>
      </c>
    </row>
    <row r="2101" s="2" customFormat="1">
      <c r="A2101" s="38"/>
      <c r="B2101" s="39"/>
      <c r="C2101" s="40"/>
      <c r="D2101" s="234" t="s">
        <v>159</v>
      </c>
      <c r="E2101" s="40"/>
      <c r="F2101" s="235" t="s">
        <v>2716</v>
      </c>
      <c r="G2101" s="40"/>
      <c r="H2101" s="40"/>
      <c r="I2101" s="236"/>
      <c r="J2101" s="40"/>
      <c r="K2101" s="40"/>
      <c r="L2101" s="44"/>
      <c r="M2101" s="237"/>
      <c r="N2101" s="238"/>
      <c r="O2101" s="92"/>
      <c r="P2101" s="92"/>
      <c r="Q2101" s="92"/>
      <c r="R2101" s="92"/>
      <c r="S2101" s="92"/>
      <c r="T2101" s="93"/>
      <c r="U2101" s="38"/>
      <c r="V2101" s="38"/>
      <c r="W2101" s="38"/>
      <c r="X2101" s="38"/>
      <c r="Y2101" s="38"/>
      <c r="Z2101" s="38"/>
      <c r="AA2101" s="38"/>
      <c r="AB2101" s="38"/>
      <c r="AC2101" s="38"/>
      <c r="AD2101" s="38"/>
      <c r="AE2101" s="38"/>
      <c r="AT2101" s="17" t="s">
        <v>159</v>
      </c>
      <c r="AU2101" s="17" t="s">
        <v>83</v>
      </c>
    </row>
    <row r="2102" s="13" customFormat="1">
      <c r="A2102" s="13"/>
      <c r="B2102" s="239"/>
      <c r="C2102" s="240"/>
      <c r="D2102" s="234" t="s">
        <v>160</v>
      </c>
      <c r="E2102" s="241" t="s">
        <v>1</v>
      </c>
      <c r="F2102" s="242" t="s">
        <v>2717</v>
      </c>
      <c r="G2102" s="240"/>
      <c r="H2102" s="243">
        <v>10.276</v>
      </c>
      <c r="I2102" s="244"/>
      <c r="J2102" s="240"/>
      <c r="K2102" s="240"/>
      <c r="L2102" s="245"/>
      <c r="M2102" s="246"/>
      <c r="N2102" s="247"/>
      <c r="O2102" s="247"/>
      <c r="P2102" s="247"/>
      <c r="Q2102" s="247"/>
      <c r="R2102" s="247"/>
      <c r="S2102" s="247"/>
      <c r="T2102" s="248"/>
      <c r="U2102" s="13"/>
      <c r="V2102" s="13"/>
      <c r="W2102" s="13"/>
      <c r="X2102" s="13"/>
      <c r="Y2102" s="13"/>
      <c r="Z2102" s="13"/>
      <c r="AA2102" s="13"/>
      <c r="AB2102" s="13"/>
      <c r="AC2102" s="13"/>
      <c r="AD2102" s="13"/>
      <c r="AE2102" s="13"/>
      <c r="AT2102" s="249" t="s">
        <v>160</v>
      </c>
      <c r="AU2102" s="249" t="s">
        <v>83</v>
      </c>
      <c r="AV2102" s="13" t="s">
        <v>83</v>
      </c>
      <c r="AW2102" s="13" t="s">
        <v>30</v>
      </c>
      <c r="AX2102" s="13" t="s">
        <v>73</v>
      </c>
      <c r="AY2102" s="249" t="s">
        <v>151</v>
      </c>
    </row>
    <row r="2103" s="14" customFormat="1">
      <c r="A2103" s="14"/>
      <c r="B2103" s="250"/>
      <c r="C2103" s="251"/>
      <c r="D2103" s="234" t="s">
        <v>160</v>
      </c>
      <c r="E2103" s="252" t="s">
        <v>1</v>
      </c>
      <c r="F2103" s="253" t="s">
        <v>162</v>
      </c>
      <c r="G2103" s="251"/>
      <c r="H2103" s="254">
        <v>10.276</v>
      </c>
      <c r="I2103" s="255"/>
      <c r="J2103" s="251"/>
      <c r="K2103" s="251"/>
      <c r="L2103" s="256"/>
      <c r="M2103" s="257"/>
      <c r="N2103" s="258"/>
      <c r="O2103" s="258"/>
      <c r="P2103" s="258"/>
      <c r="Q2103" s="258"/>
      <c r="R2103" s="258"/>
      <c r="S2103" s="258"/>
      <c r="T2103" s="259"/>
      <c r="U2103" s="14"/>
      <c r="V2103" s="14"/>
      <c r="W2103" s="14"/>
      <c r="X2103" s="14"/>
      <c r="Y2103" s="14"/>
      <c r="Z2103" s="14"/>
      <c r="AA2103" s="14"/>
      <c r="AB2103" s="14"/>
      <c r="AC2103" s="14"/>
      <c r="AD2103" s="14"/>
      <c r="AE2103" s="14"/>
      <c r="AT2103" s="260" t="s">
        <v>160</v>
      </c>
      <c r="AU2103" s="260" t="s">
        <v>83</v>
      </c>
      <c r="AV2103" s="14" t="s">
        <v>157</v>
      </c>
      <c r="AW2103" s="14" t="s">
        <v>30</v>
      </c>
      <c r="AX2103" s="14" t="s">
        <v>81</v>
      </c>
      <c r="AY2103" s="260" t="s">
        <v>151</v>
      </c>
    </row>
    <row r="2104" s="2" customFormat="1" ht="16.5" customHeight="1">
      <c r="A2104" s="38"/>
      <c r="B2104" s="39"/>
      <c r="C2104" s="272" t="s">
        <v>2718</v>
      </c>
      <c r="D2104" s="272" t="s">
        <v>387</v>
      </c>
      <c r="E2104" s="273" t="s">
        <v>2719</v>
      </c>
      <c r="F2104" s="274" t="s">
        <v>2720</v>
      </c>
      <c r="G2104" s="275" t="s">
        <v>156</v>
      </c>
      <c r="H2104" s="276">
        <v>10.584</v>
      </c>
      <c r="I2104" s="277"/>
      <c r="J2104" s="278">
        <f>ROUND(I2104*H2104,2)</f>
        <v>0</v>
      </c>
      <c r="K2104" s="279"/>
      <c r="L2104" s="280"/>
      <c r="M2104" s="281" t="s">
        <v>1</v>
      </c>
      <c r="N2104" s="282" t="s">
        <v>40</v>
      </c>
      <c r="O2104" s="92"/>
      <c r="P2104" s="230">
        <f>O2104*H2104</f>
        <v>0</v>
      </c>
      <c r="Q2104" s="230">
        <v>0.0012999999999999999</v>
      </c>
      <c r="R2104" s="230">
        <f>Q2104*H2104</f>
        <v>0.013759199999999999</v>
      </c>
      <c r="S2104" s="230">
        <v>0</v>
      </c>
      <c r="T2104" s="231">
        <f>S2104*H2104</f>
        <v>0</v>
      </c>
      <c r="U2104" s="38"/>
      <c r="V2104" s="38"/>
      <c r="W2104" s="38"/>
      <c r="X2104" s="38"/>
      <c r="Y2104" s="38"/>
      <c r="Z2104" s="38"/>
      <c r="AA2104" s="38"/>
      <c r="AB2104" s="38"/>
      <c r="AC2104" s="38"/>
      <c r="AD2104" s="38"/>
      <c r="AE2104" s="38"/>
      <c r="AR2104" s="232" t="s">
        <v>340</v>
      </c>
      <c r="AT2104" s="232" t="s">
        <v>387</v>
      </c>
      <c r="AU2104" s="232" t="s">
        <v>83</v>
      </c>
      <c r="AY2104" s="17" t="s">
        <v>151</v>
      </c>
      <c r="BE2104" s="233">
        <f>IF(N2104="základní",J2104,0)</f>
        <v>0</v>
      </c>
      <c r="BF2104" s="233">
        <f>IF(N2104="snížená",J2104,0)</f>
        <v>0</v>
      </c>
      <c r="BG2104" s="233">
        <f>IF(N2104="zákl. přenesená",J2104,0)</f>
        <v>0</v>
      </c>
      <c r="BH2104" s="233">
        <f>IF(N2104="sníž. přenesená",J2104,0)</f>
        <v>0</v>
      </c>
      <c r="BI2104" s="233">
        <f>IF(N2104="nulová",J2104,0)</f>
        <v>0</v>
      </c>
      <c r="BJ2104" s="17" t="s">
        <v>157</v>
      </c>
      <c r="BK2104" s="233">
        <f>ROUND(I2104*H2104,2)</f>
        <v>0</v>
      </c>
      <c r="BL2104" s="17" t="s">
        <v>250</v>
      </c>
      <c r="BM2104" s="232" t="s">
        <v>2721</v>
      </c>
    </row>
    <row r="2105" s="2" customFormat="1">
      <c r="A2105" s="38"/>
      <c r="B2105" s="39"/>
      <c r="C2105" s="40"/>
      <c r="D2105" s="234" t="s">
        <v>159</v>
      </c>
      <c r="E2105" s="40"/>
      <c r="F2105" s="235" t="s">
        <v>2720</v>
      </c>
      <c r="G2105" s="40"/>
      <c r="H2105" s="40"/>
      <c r="I2105" s="236"/>
      <c r="J2105" s="40"/>
      <c r="K2105" s="40"/>
      <c r="L2105" s="44"/>
      <c r="M2105" s="237"/>
      <c r="N2105" s="238"/>
      <c r="O2105" s="92"/>
      <c r="P2105" s="92"/>
      <c r="Q2105" s="92"/>
      <c r="R2105" s="92"/>
      <c r="S2105" s="92"/>
      <c r="T2105" s="93"/>
      <c r="U2105" s="38"/>
      <c r="V2105" s="38"/>
      <c r="W2105" s="38"/>
      <c r="X2105" s="38"/>
      <c r="Y2105" s="38"/>
      <c r="Z2105" s="38"/>
      <c r="AA2105" s="38"/>
      <c r="AB2105" s="38"/>
      <c r="AC2105" s="38"/>
      <c r="AD2105" s="38"/>
      <c r="AE2105" s="38"/>
      <c r="AT2105" s="17" t="s">
        <v>159</v>
      </c>
      <c r="AU2105" s="17" t="s">
        <v>83</v>
      </c>
    </row>
    <row r="2106" s="13" customFormat="1">
      <c r="A2106" s="13"/>
      <c r="B2106" s="239"/>
      <c r="C2106" s="240"/>
      <c r="D2106" s="234" t="s">
        <v>160</v>
      </c>
      <c r="E2106" s="241" t="s">
        <v>1</v>
      </c>
      <c r="F2106" s="242" t="s">
        <v>2722</v>
      </c>
      <c r="G2106" s="240"/>
      <c r="H2106" s="243">
        <v>10.584</v>
      </c>
      <c r="I2106" s="244"/>
      <c r="J2106" s="240"/>
      <c r="K2106" s="240"/>
      <c r="L2106" s="245"/>
      <c r="M2106" s="246"/>
      <c r="N2106" s="247"/>
      <c r="O2106" s="247"/>
      <c r="P2106" s="247"/>
      <c r="Q2106" s="247"/>
      <c r="R2106" s="247"/>
      <c r="S2106" s="247"/>
      <c r="T2106" s="248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T2106" s="249" t="s">
        <v>160</v>
      </c>
      <c r="AU2106" s="249" t="s">
        <v>83</v>
      </c>
      <c r="AV2106" s="13" t="s">
        <v>83</v>
      </c>
      <c r="AW2106" s="13" t="s">
        <v>30</v>
      </c>
      <c r="AX2106" s="13" t="s">
        <v>73</v>
      </c>
      <c r="AY2106" s="249" t="s">
        <v>151</v>
      </c>
    </row>
    <row r="2107" s="14" customFormat="1">
      <c r="A2107" s="14"/>
      <c r="B2107" s="250"/>
      <c r="C2107" s="251"/>
      <c r="D2107" s="234" t="s">
        <v>160</v>
      </c>
      <c r="E2107" s="252" t="s">
        <v>1</v>
      </c>
      <c r="F2107" s="253" t="s">
        <v>162</v>
      </c>
      <c r="G2107" s="251"/>
      <c r="H2107" s="254">
        <v>10.584</v>
      </c>
      <c r="I2107" s="255"/>
      <c r="J2107" s="251"/>
      <c r="K2107" s="251"/>
      <c r="L2107" s="256"/>
      <c r="M2107" s="283"/>
      <c r="N2107" s="284"/>
      <c r="O2107" s="284"/>
      <c r="P2107" s="284"/>
      <c r="Q2107" s="284"/>
      <c r="R2107" s="284"/>
      <c r="S2107" s="284"/>
      <c r="T2107" s="285"/>
      <c r="U2107" s="14"/>
      <c r="V2107" s="14"/>
      <c r="W2107" s="14"/>
      <c r="X2107" s="14"/>
      <c r="Y2107" s="14"/>
      <c r="Z2107" s="14"/>
      <c r="AA2107" s="14"/>
      <c r="AB2107" s="14"/>
      <c r="AC2107" s="14"/>
      <c r="AD2107" s="14"/>
      <c r="AE2107" s="14"/>
      <c r="AT2107" s="260" t="s">
        <v>160</v>
      </c>
      <c r="AU2107" s="260" t="s">
        <v>83</v>
      </c>
      <c r="AV2107" s="14" t="s">
        <v>157</v>
      </c>
      <c r="AW2107" s="14" t="s">
        <v>30</v>
      </c>
      <c r="AX2107" s="14" t="s">
        <v>81</v>
      </c>
      <c r="AY2107" s="260" t="s">
        <v>151</v>
      </c>
    </row>
    <row r="2108" s="2" customFormat="1" ht="6.96" customHeight="1">
      <c r="A2108" s="38"/>
      <c r="B2108" s="67"/>
      <c r="C2108" s="68"/>
      <c r="D2108" s="68"/>
      <c r="E2108" s="68"/>
      <c r="F2108" s="68"/>
      <c r="G2108" s="68"/>
      <c r="H2108" s="68"/>
      <c r="I2108" s="68"/>
      <c r="J2108" s="68"/>
      <c r="K2108" s="68"/>
      <c r="L2108" s="44"/>
      <c r="M2108" s="38"/>
      <c r="O2108" s="38"/>
      <c r="P2108" s="38"/>
      <c r="Q2108" s="38"/>
      <c r="R2108" s="38"/>
      <c r="S2108" s="38"/>
      <c r="T2108" s="38"/>
      <c r="U2108" s="38"/>
      <c r="V2108" s="38"/>
      <c r="W2108" s="38"/>
      <c r="X2108" s="38"/>
      <c r="Y2108" s="38"/>
      <c r="Z2108" s="38"/>
      <c r="AA2108" s="38"/>
      <c r="AB2108" s="38"/>
      <c r="AC2108" s="38"/>
      <c r="AD2108" s="38"/>
      <c r="AE2108" s="38"/>
    </row>
  </sheetData>
  <sheetProtection sheet="1" autoFilter="0" formatColumns="0" formatRows="0" objects="1" scenarios="1" spinCount="100000" saltValue="wejIr3vwZTN4FyPOwW7Fuostd89UNNDWfPiyyPeLk39nEjVq0WLVv0seHeIVoyFblIcOFJeCU6mcE8gzJE2QSQ==" hashValue="9tKMvtPEAwxSk+ELU4I+CmQysZFbkUWRnpbOZfquVcu6LfQVvbUHzOAINTkrE9RcSDpe4b9UFC7+h+Us8H9Wtw==" algorithmName="SHA-512" password="CC35"/>
  <autoFilter ref="C152:K2107"/>
  <mergeCells count="9">
    <mergeCell ref="E7:H7"/>
    <mergeCell ref="E9:H9"/>
    <mergeCell ref="E18:H18"/>
    <mergeCell ref="E27:H27"/>
    <mergeCell ref="E85:H85"/>
    <mergeCell ref="E87:H87"/>
    <mergeCell ref="E143:H143"/>
    <mergeCell ref="E145:H14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91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Slapy ON - oprava výpravní budovy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92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2723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24. 11. 2022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21</v>
      </c>
      <c r="F15" s="38"/>
      <c r="G15" s="38"/>
      <c r="H15" s="38"/>
      <c r="I15" s="141" t="s">
        <v>26</v>
      </c>
      <c r="J15" s="144" t="s">
        <v>1</v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21</v>
      </c>
      <c r="F21" s="38"/>
      <c r="G21" s="38"/>
      <c r="H21" s="38"/>
      <c r="I21" s="141" t="s">
        <v>26</v>
      </c>
      <c r="J21" s="144" t="s">
        <v>1</v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21</v>
      </c>
      <c r="F24" s="38"/>
      <c r="G24" s="38"/>
      <c r="H24" s="38"/>
      <c r="I24" s="141" t="s">
        <v>26</v>
      </c>
      <c r="J24" s="144" t="s">
        <v>1</v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ROUND(J117,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ROUND((SUM(BE117:BE126)),  2)</f>
        <v>0</v>
      </c>
      <c r="G33" s="38"/>
      <c r="H33" s="38"/>
      <c r="I33" s="156">
        <v>0.20999999999999999</v>
      </c>
      <c r="J33" s="155">
        <f>ROUND(((SUM(BE117:BE126))*I33),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ROUND((SUM(BF117:BF126)),  2)</f>
        <v>0</v>
      </c>
      <c r="G34" s="38"/>
      <c r="H34" s="38"/>
      <c r="I34" s="156">
        <v>0.14999999999999999</v>
      </c>
      <c r="J34" s="155">
        <f>ROUND(((SUM(BF117:BF126))*I34),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ROUND((SUM(BG117:BG126)),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ROUND((SUM(BH117:BH126)),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ROUND((SUM(BI117:BI126)),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Slapy ON - oprava výpravní budovy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02 - Materiál zadavatele - neoceňovat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24. 11. 2022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95</v>
      </c>
      <c r="D94" s="177"/>
      <c r="E94" s="177"/>
      <c r="F94" s="177"/>
      <c r="G94" s="177"/>
      <c r="H94" s="177"/>
      <c r="I94" s="177"/>
      <c r="J94" s="178" t="s">
        <v>96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97</v>
      </c>
      <c r="D96" s="40"/>
      <c r="E96" s="40"/>
      <c r="F96" s="40"/>
      <c r="G96" s="40"/>
      <c r="H96" s="40"/>
      <c r="I96" s="40"/>
      <c r="J96" s="111">
        <f>J117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80"/>
      <c r="C97" s="181"/>
      <c r="D97" s="182" t="s">
        <v>110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136</v>
      </c>
      <c r="D104" s="40"/>
      <c r="E104" s="40"/>
      <c r="F104" s="40"/>
      <c r="G104" s="40"/>
      <c r="H104" s="40"/>
      <c r="I104" s="40"/>
      <c r="J104" s="40"/>
      <c r="K104" s="40"/>
      <c r="L104" s="64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4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5" t="str">
        <f>E7</f>
        <v>Slapy ON - oprava výpravní budovy</v>
      </c>
      <c r="F107" s="32"/>
      <c r="G107" s="32"/>
      <c r="H107" s="32"/>
      <c r="I107" s="40"/>
      <c r="J107" s="40"/>
      <c r="K107" s="40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92</v>
      </c>
      <c r="D108" s="40"/>
      <c r="E108" s="40"/>
      <c r="F108" s="40"/>
      <c r="G108" s="40"/>
      <c r="H108" s="40"/>
      <c r="I108" s="40"/>
      <c r="J108" s="40"/>
      <c r="K108" s="4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7" t="str">
        <f>E9</f>
        <v>SO 02 - Materiál zadavatele - neoceňovat</v>
      </c>
      <c r="F109" s="40"/>
      <c r="G109" s="40"/>
      <c r="H109" s="40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80" t="str">
        <f>IF(J12="","",J12)</f>
        <v>24. 11. 2022</v>
      </c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29</v>
      </c>
      <c r="J113" s="36" t="str">
        <f>E21</f>
        <v xml:space="preserve"> </v>
      </c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32" t="s">
        <v>31</v>
      </c>
      <c r="J114" s="36" t="str">
        <f>E24</f>
        <v xml:space="preserve"> </v>
      </c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2"/>
      <c r="B116" s="193"/>
      <c r="C116" s="194" t="s">
        <v>137</v>
      </c>
      <c r="D116" s="195" t="s">
        <v>58</v>
      </c>
      <c r="E116" s="195" t="s">
        <v>54</v>
      </c>
      <c r="F116" s="195" t="s">
        <v>55</v>
      </c>
      <c r="G116" s="195" t="s">
        <v>138</v>
      </c>
      <c r="H116" s="195" t="s">
        <v>139</v>
      </c>
      <c r="I116" s="195" t="s">
        <v>140</v>
      </c>
      <c r="J116" s="196" t="s">
        <v>96</v>
      </c>
      <c r="K116" s="197" t="s">
        <v>141</v>
      </c>
      <c r="L116" s="198"/>
      <c r="M116" s="101" t="s">
        <v>1</v>
      </c>
      <c r="N116" s="102" t="s">
        <v>37</v>
      </c>
      <c r="O116" s="102" t="s">
        <v>142</v>
      </c>
      <c r="P116" s="102" t="s">
        <v>143</v>
      </c>
      <c r="Q116" s="102" t="s">
        <v>144</v>
      </c>
      <c r="R116" s="102" t="s">
        <v>145</v>
      </c>
      <c r="S116" s="102" t="s">
        <v>146</v>
      </c>
      <c r="T116" s="103" t="s">
        <v>147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8"/>
      <c r="B117" s="39"/>
      <c r="C117" s="108" t="s">
        <v>148</v>
      </c>
      <c r="D117" s="40"/>
      <c r="E117" s="40"/>
      <c r="F117" s="40"/>
      <c r="G117" s="40"/>
      <c r="H117" s="40"/>
      <c r="I117" s="40"/>
      <c r="J117" s="199">
        <f>BK117</f>
        <v>0</v>
      </c>
      <c r="K117" s="40"/>
      <c r="L117" s="44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72</v>
      </c>
      <c r="AU117" s="17" t="s">
        <v>98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72</v>
      </c>
      <c r="E118" s="207" t="s">
        <v>1104</v>
      </c>
      <c r="F118" s="207" t="s">
        <v>1105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SUM(P119:P126)</f>
        <v>0</v>
      </c>
      <c r="Q118" s="212"/>
      <c r="R118" s="213">
        <f>SUM(R119:R126)</f>
        <v>0</v>
      </c>
      <c r="S118" s="212"/>
      <c r="T118" s="214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83</v>
      </c>
      <c r="AT118" s="216" t="s">
        <v>72</v>
      </c>
      <c r="AU118" s="216" t="s">
        <v>73</v>
      </c>
      <c r="AY118" s="215" t="s">
        <v>151</v>
      </c>
      <c r="BK118" s="217">
        <f>SUM(BK119:BK126)</f>
        <v>0</v>
      </c>
    </row>
    <row r="119" s="2" customFormat="1" ht="16.5" customHeight="1">
      <c r="A119" s="38"/>
      <c r="B119" s="39"/>
      <c r="C119" s="272" t="s">
        <v>81</v>
      </c>
      <c r="D119" s="272" t="s">
        <v>387</v>
      </c>
      <c r="E119" s="273" t="s">
        <v>2724</v>
      </c>
      <c r="F119" s="274" t="s">
        <v>2725</v>
      </c>
      <c r="G119" s="275" t="s">
        <v>348</v>
      </c>
      <c r="H119" s="276">
        <v>1</v>
      </c>
      <c r="I119" s="277"/>
      <c r="J119" s="278">
        <f>ROUND(I119*H119,2)</f>
        <v>0</v>
      </c>
      <c r="K119" s="279"/>
      <c r="L119" s="280"/>
      <c r="M119" s="281" t="s">
        <v>1</v>
      </c>
      <c r="N119" s="282" t="s">
        <v>40</v>
      </c>
      <c r="O119" s="92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2" t="s">
        <v>340</v>
      </c>
      <c r="AT119" s="232" t="s">
        <v>387</v>
      </c>
      <c r="AU119" s="232" t="s">
        <v>81</v>
      </c>
      <c r="AY119" s="17" t="s">
        <v>151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7" t="s">
        <v>157</v>
      </c>
      <c r="BK119" s="233">
        <f>ROUND(I119*H119,2)</f>
        <v>0</v>
      </c>
      <c r="BL119" s="17" t="s">
        <v>250</v>
      </c>
      <c r="BM119" s="232" t="s">
        <v>2726</v>
      </c>
    </row>
    <row r="120" s="2" customFormat="1">
      <c r="A120" s="38"/>
      <c r="B120" s="39"/>
      <c r="C120" s="40"/>
      <c r="D120" s="234" t="s">
        <v>159</v>
      </c>
      <c r="E120" s="40"/>
      <c r="F120" s="235" t="s">
        <v>2725</v>
      </c>
      <c r="G120" s="40"/>
      <c r="H120" s="40"/>
      <c r="I120" s="236"/>
      <c r="J120" s="40"/>
      <c r="K120" s="40"/>
      <c r="L120" s="44"/>
      <c r="M120" s="237"/>
      <c r="N120" s="238"/>
      <c r="O120" s="92"/>
      <c r="P120" s="92"/>
      <c r="Q120" s="92"/>
      <c r="R120" s="92"/>
      <c r="S120" s="92"/>
      <c r="T120" s="93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159</v>
      </c>
      <c r="AU120" s="17" t="s">
        <v>81</v>
      </c>
    </row>
    <row r="121" s="2" customFormat="1" ht="16.5" customHeight="1">
      <c r="A121" s="38"/>
      <c r="B121" s="39"/>
      <c r="C121" s="272" t="s">
        <v>83</v>
      </c>
      <c r="D121" s="272" t="s">
        <v>387</v>
      </c>
      <c r="E121" s="273" t="s">
        <v>2727</v>
      </c>
      <c r="F121" s="274" t="s">
        <v>2728</v>
      </c>
      <c r="G121" s="275" t="s">
        <v>348</v>
      </c>
      <c r="H121" s="276">
        <v>1</v>
      </c>
      <c r="I121" s="277"/>
      <c r="J121" s="278">
        <f>ROUND(I121*H121,2)</f>
        <v>0</v>
      </c>
      <c r="K121" s="279"/>
      <c r="L121" s="280"/>
      <c r="M121" s="281" t="s">
        <v>1</v>
      </c>
      <c r="N121" s="282" t="s">
        <v>40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2" t="s">
        <v>340</v>
      </c>
      <c r="AT121" s="232" t="s">
        <v>387</v>
      </c>
      <c r="AU121" s="232" t="s">
        <v>81</v>
      </c>
      <c r="AY121" s="17" t="s">
        <v>151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7" t="s">
        <v>157</v>
      </c>
      <c r="BK121" s="233">
        <f>ROUND(I121*H121,2)</f>
        <v>0</v>
      </c>
      <c r="BL121" s="17" t="s">
        <v>250</v>
      </c>
      <c r="BM121" s="232" t="s">
        <v>2729</v>
      </c>
    </row>
    <row r="122" s="2" customFormat="1">
      <c r="A122" s="38"/>
      <c r="B122" s="39"/>
      <c r="C122" s="40"/>
      <c r="D122" s="234" t="s">
        <v>159</v>
      </c>
      <c r="E122" s="40"/>
      <c r="F122" s="235" t="s">
        <v>2728</v>
      </c>
      <c r="G122" s="40"/>
      <c r="H122" s="40"/>
      <c r="I122" s="236"/>
      <c r="J122" s="40"/>
      <c r="K122" s="40"/>
      <c r="L122" s="44"/>
      <c r="M122" s="237"/>
      <c r="N122" s="238"/>
      <c r="O122" s="92"/>
      <c r="P122" s="92"/>
      <c r="Q122" s="92"/>
      <c r="R122" s="92"/>
      <c r="S122" s="92"/>
      <c r="T122" s="93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159</v>
      </c>
      <c r="AU122" s="17" t="s">
        <v>81</v>
      </c>
    </row>
    <row r="123" s="2" customFormat="1" ht="16.5" customHeight="1">
      <c r="A123" s="38"/>
      <c r="B123" s="39"/>
      <c r="C123" s="272" t="s">
        <v>167</v>
      </c>
      <c r="D123" s="272" t="s">
        <v>387</v>
      </c>
      <c r="E123" s="273" t="s">
        <v>2730</v>
      </c>
      <c r="F123" s="274" t="s">
        <v>2731</v>
      </c>
      <c r="G123" s="275" t="s">
        <v>348</v>
      </c>
      <c r="H123" s="276">
        <v>3</v>
      </c>
      <c r="I123" s="277"/>
      <c r="J123" s="278">
        <f>ROUND(I123*H123,2)</f>
        <v>0</v>
      </c>
      <c r="K123" s="279"/>
      <c r="L123" s="280"/>
      <c r="M123" s="281" t="s">
        <v>1</v>
      </c>
      <c r="N123" s="282" t="s">
        <v>40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2" t="s">
        <v>340</v>
      </c>
      <c r="AT123" s="232" t="s">
        <v>387</v>
      </c>
      <c r="AU123" s="232" t="s">
        <v>81</v>
      </c>
      <c r="AY123" s="17" t="s">
        <v>151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157</v>
      </c>
      <c r="BK123" s="233">
        <f>ROUND(I123*H123,2)</f>
        <v>0</v>
      </c>
      <c r="BL123" s="17" t="s">
        <v>250</v>
      </c>
      <c r="BM123" s="232" t="s">
        <v>2732</v>
      </c>
    </row>
    <row r="124" s="2" customFormat="1">
      <c r="A124" s="38"/>
      <c r="B124" s="39"/>
      <c r="C124" s="40"/>
      <c r="D124" s="234" t="s">
        <v>159</v>
      </c>
      <c r="E124" s="40"/>
      <c r="F124" s="235" t="s">
        <v>2731</v>
      </c>
      <c r="G124" s="40"/>
      <c r="H124" s="40"/>
      <c r="I124" s="236"/>
      <c r="J124" s="40"/>
      <c r="K124" s="40"/>
      <c r="L124" s="44"/>
      <c r="M124" s="237"/>
      <c r="N124" s="238"/>
      <c r="O124" s="92"/>
      <c r="P124" s="92"/>
      <c r="Q124" s="92"/>
      <c r="R124" s="92"/>
      <c r="S124" s="92"/>
      <c r="T124" s="9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159</v>
      </c>
      <c r="AU124" s="17" t="s">
        <v>81</v>
      </c>
    </row>
    <row r="125" s="2" customFormat="1" ht="16.5" customHeight="1">
      <c r="A125" s="38"/>
      <c r="B125" s="39"/>
      <c r="C125" s="272" t="s">
        <v>157</v>
      </c>
      <c r="D125" s="272" t="s">
        <v>387</v>
      </c>
      <c r="E125" s="273" t="s">
        <v>2733</v>
      </c>
      <c r="F125" s="274" t="s">
        <v>2734</v>
      </c>
      <c r="G125" s="275" t="s">
        <v>348</v>
      </c>
      <c r="H125" s="276">
        <v>3</v>
      </c>
      <c r="I125" s="277"/>
      <c r="J125" s="278">
        <f>ROUND(I125*H125,2)</f>
        <v>0</v>
      </c>
      <c r="K125" s="279"/>
      <c r="L125" s="280"/>
      <c r="M125" s="281" t="s">
        <v>1</v>
      </c>
      <c r="N125" s="282" t="s">
        <v>40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2" t="s">
        <v>340</v>
      </c>
      <c r="AT125" s="232" t="s">
        <v>387</v>
      </c>
      <c r="AU125" s="232" t="s">
        <v>81</v>
      </c>
      <c r="AY125" s="17" t="s">
        <v>151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157</v>
      </c>
      <c r="BK125" s="233">
        <f>ROUND(I125*H125,2)</f>
        <v>0</v>
      </c>
      <c r="BL125" s="17" t="s">
        <v>250</v>
      </c>
      <c r="BM125" s="232" t="s">
        <v>2735</v>
      </c>
    </row>
    <row r="126" s="2" customFormat="1">
      <c r="A126" s="38"/>
      <c r="B126" s="39"/>
      <c r="C126" s="40"/>
      <c r="D126" s="234" t="s">
        <v>159</v>
      </c>
      <c r="E126" s="40"/>
      <c r="F126" s="235" t="s">
        <v>2734</v>
      </c>
      <c r="G126" s="40"/>
      <c r="H126" s="40"/>
      <c r="I126" s="236"/>
      <c r="J126" s="40"/>
      <c r="K126" s="40"/>
      <c r="L126" s="44"/>
      <c r="M126" s="286"/>
      <c r="N126" s="287"/>
      <c r="O126" s="288"/>
      <c r="P126" s="288"/>
      <c r="Q126" s="288"/>
      <c r="R126" s="288"/>
      <c r="S126" s="288"/>
      <c r="T126" s="289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159</v>
      </c>
      <c r="AU126" s="17" t="s">
        <v>81</v>
      </c>
    </row>
    <row r="127" s="2" customFormat="1" ht="6.96" customHeight="1">
      <c r="A127" s="38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XAStwRpc972Fz9I2dqaYF94ZzW9oq0uptt4pbYgFX9PG0D34DB0XNNvGzvKL/Gz6CpfzhvrerqfENBSaJxs70A==" hashValue="R0H4zfMzIm1VPo5YgB8Bt2PDg5OFw0wso36r7FJp/qCGlkzro4TvajGdwKjMe/JBr/zhMWkAMsRFYoI3uiRsHg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91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Slapy ON - oprava výpravní budovy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92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2736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24. 11. 2022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21</v>
      </c>
      <c r="F15" s="38"/>
      <c r="G15" s="38"/>
      <c r="H15" s="38"/>
      <c r="I15" s="141" t="s">
        <v>26</v>
      </c>
      <c r="J15" s="144" t="s">
        <v>1</v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21</v>
      </c>
      <c r="F21" s="38"/>
      <c r="G21" s="38"/>
      <c r="H21" s="38"/>
      <c r="I21" s="141" t="s">
        <v>26</v>
      </c>
      <c r="J21" s="144" t="s">
        <v>1</v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21</v>
      </c>
      <c r="F24" s="38"/>
      <c r="G24" s="38"/>
      <c r="H24" s="38"/>
      <c r="I24" s="141" t="s">
        <v>26</v>
      </c>
      <c r="J24" s="144" t="s">
        <v>1</v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ROUND(J122,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ROUND((SUM(BE122:BE151)),  2)</f>
        <v>0</v>
      </c>
      <c r="G33" s="38"/>
      <c r="H33" s="38"/>
      <c r="I33" s="156">
        <v>0.20999999999999999</v>
      </c>
      <c r="J33" s="155">
        <f>ROUND(((SUM(BE122:BE151))*I33),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ROUND((SUM(BF122:BF151)),  2)</f>
        <v>0</v>
      </c>
      <c r="G34" s="38"/>
      <c r="H34" s="38"/>
      <c r="I34" s="156">
        <v>0.14999999999999999</v>
      </c>
      <c r="J34" s="155">
        <f>ROUND(((SUM(BF122:BF151))*I34),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ROUND((SUM(BG122:BG151)),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ROUND((SUM(BH122:BH151)),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ROUND((SUM(BI122:BI151)),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Slapy ON - oprava výpravní budovy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03 - Vedlejší rozpočtové náklady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24. 11. 2022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95</v>
      </c>
      <c r="D94" s="177"/>
      <c r="E94" s="177"/>
      <c r="F94" s="177"/>
      <c r="G94" s="177"/>
      <c r="H94" s="177"/>
      <c r="I94" s="177"/>
      <c r="J94" s="178" t="s">
        <v>96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97</v>
      </c>
      <c r="D96" s="40"/>
      <c r="E96" s="40"/>
      <c r="F96" s="40"/>
      <c r="G96" s="40"/>
      <c r="H96" s="40"/>
      <c r="I96" s="40"/>
      <c r="J96" s="111">
        <f>J122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80"/>
      <c r="C97" s="181"/>
      <c r="D97" s="182" t="s">
        <v>2737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2738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2739</v>
      </c>
      <c r="E99" s="189"/>
      <c r="F99" s="189"/>
      <c r="G99" s="189"/>
      <c r="H99" s="189"/>
      <c r="I99" s="189"/>
      <c r="J99" s="190">
        <f>J132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2740</v>
      </c>
      <c r="E100" s="189"/>
      <c r="F100" s="189"/>
      <c r="G100" s="189"/>
      <c r="H100" s="189"/>
      <c r="I100" s="189"/>
      <c r="J100" s="190">
        <f>J141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2741</v>
      </c>
      <c r="E101" s="189"/>
      <c r="F101" s="189"/>
      <c r="G101" s="189"/>
      <c r="H101" s="189"/>
      <c r="I101" s="189"/>
      <c r="J101" s="190">
        <f>J145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2742</v>
      </c>
      <c r="E102" s="189"/>
      <c r="F102" s="189"/>
      <c r="G102" s="189"/>
      <c r="H102" s="189"/>
      <c r="I102" s="189"/>
      <c r="J102" s="190">
        <f>J148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4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136</v>
      </c>
      <c r="D109" s="40"/>
      <c r="E109" s="40"/>
      <c r="F109" s="40"/>
      <c r="G109" s="40"/>
      <c r="H109" s="40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Slapy ON - oprava výpravní budovy</v>
      </c>
      <c r="F112" s="32"/>
      <c r="G112" s="32"/>
      <c r="H112" s="32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92</v>
      </c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7" t="str">
        <f>E9</f>
        <v>SO 03 - Vedlejší rozpočtové náklady</v>
      </c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80" t="str">
        <f>IF(J12="","",J12)</f>
        <v>24. 11. 2022</v>
      </c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29</v>
      </c>
      <c r="J118" s="36" t="str">
        <f>E21</f>
        <v xml:space="preserve"> </v>
      </c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32" t="s">
        <v>31</v>
      </c>
      <c r="J119" s="36" t="str">
        <f>E24</f>
        <v xml:space="preserve"> </v>
      </c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137</v>
      </c>
      <c r="D121" s="195" t="s">
        <v>58</v>
      </c>
      <c r="E121" s="195" t="s">
        <v>54</v>
      </c>
      <c r="F121" s="195" t="s">
        <v>55</v>
      </c>
      <c r="G121" s="195" t="s">
        <v>138</v>
      </c>
      <c r="H121" s="195" t="s">
        <v>139</v>
      </c>
      <c r="I121" s="195" t="s">
        <v>140</v>
      </c>
      <c r="J121" s="196" t="s">
        <v>96</v>
      </c>
      <c r="K121" s="197" t="s">
        <v>141</v>
      </c>
      <c r="L121" s="198"/>
      <c r="M121" s="101" t="s">
        <v>1</v>
      </c>
      <c r="N121" s="102" t="s">
        <v>37</v>
      </c>
      <c r="O121" s="102" t="s">
        <v>142</v>
      </c>
      <c r="P121" s="102" t="s">
        <v>143</v>
      </c>
      <c r="Q121" s="102" t="s">
        <v>144</v>
      </c>
      <c r="R121" s="102" t="s">
        <v>145</v>
      </c>
      <c r="S121" s="102" t="s">
        <v>146</v>
      </c>
      <c r="T121" s="103" t="s">
        <v>147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8" t="s">
        <v>148</v>
      </c>
      <c r="D122" s="40"/>
      <c r="E122" s="40"/>
      <c r="F122" s="40"/>
      <c r="G122" s="40"/>
      <c r="H122" s="40"/>
      <c r="I122" s="40"/>
      <c r="J122" s="199">
        <f>BK122</f>
        <v>0</v>
      </c>
      <c r="K122" s="40"/>
      <c r="L122" s="44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98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72</v>
      </c>
      <c r="E123" s="207" t="s">
        <v>2743</v>
      </c>
      <c r="F123" s="207" t="s">
        <v>88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P124+P132+P141+P145+P148</f>
        <v>0</v>
      </c>
      <c r="Q123" s="212"/>
      <c r="R123" s="213">
        <f>R124+R132+R141+R145+R148</f>
        <v>0</v>
      </c>
      <c r="S123" s="212"/>
      <c r="T123" s="214">
        <f>T124+T132+T141+T145+T148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175</v>
      </c>
      <c r="AT123" s="216" t="s">
        <v>72</v>
      </c>
      <c r="AU123" s="216" t="s">
        <v>73</v>
      </c>
      <c r="AY123" s="215" t="s">
        <v>151</v>
      </c>
      <c r="BK123" s="217">
        <f>BK124+BK132+BK141+BK145+BK148</f>
        <v>0</v>
      </c>
    </row>
    <row r="124" s="12" customFormat="1" ht="22.8" customHeight="1">
      <c r="A124" s="12"/>
      <c r="B124" s="204"/>
      <c r="C124" s="205"/>
      <c r="D124" s="206" t="s">
        <v>72</v>
      </c>
      <c r="E124" s="218" t="s">
        <v>2744</v>
      </c>
      <c r="F124" s="218" t="s">
        <v>2745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SUM(P125:P131)</f>
        <v>0</v>
      </c>
      <c r="Q124" s="212"/>
      <c r="R124" s="213">
        <f>SUM(R125:R131)</f>
        <v>0</v>
      </c>
      <c r="S124" s="212"/>
      <c r="T124" s="214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175</v>
      </c>
      <c r="AT124" s="216" t="s">
        <v>72</v>
      </c>
      <c r="AU124" s="216" t="s">
        <v>81</v>
      </c>
      <c r="AY124" s="215" t="s">
        <v>151</v>
      </c>
      <c r="BK124" s="217">
        <f>SUM(BK125:BK131)</f>
        <v>0</v>
      </c>
    </row>
    <row r="125" s="2" customFormat="1" ht="16.5" customHeight="1">
      <c r="A125" s="38"/>
      <c r="B125" s="39"/>
      <c r="C125" s="220" t="s">
        <v>81</v>
      </c>
      <c r="D125" s="220" t="s">
        <v>153</v>
      </c>
      <c r="E125" s="221" t="s">
        <v>2746</v>
      </c>
      <c r="F125" s="222" t="s">
        <v>2747</v>
      </c>
      <c r="G125" s="223" t="s">
        <v>2444</v>
      </c>
      <c r="H125" s="224">
        <v>1</v>
      </c>
      <c r="I125" s="225"/>
      <c r="J125" s="226">
        <f>ROUND(I125*H125,2)</f>
        <v>0</v>
      </c>
      <c r="K125" s="227"/>
      <c r="L125" s="44"/>
      <c r="M125" s="228" t="s">
        <v>1</v>
      </c>
      <c r="N125" s="229" t="s">
        <v>40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2" t="s">
        <v>2748</v>
      </c>
      <c r="AT125" s="232" t="s">
        <v>153</v>
      </c>
      <c r="AU125" s="232" t="s">
        <v>83</v>
      </c>
      <c r="AY125" s="17" t="s">
        <v>151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157</v>
      </c>
      <c r="BK125" s="233">
        <f>ROUND(I125*H125,2)</f>
        <v>0</v>
      </c>
      <c r="BL125" s="17" t="s">
        <v>2748</v>
      </c>
      <c r="BM125" s="232" t="s">
        <v>2749</v>
      </c>
    </row>
    <row r="126" s="2" customFormat="1">
      <c r="A126" s="38"/>
      <c r="B126" s="39"/>
      <c r="C126" s="40"/>
      <c r="D126" s="234" t="s">
        <v>159</v>
      </c>
      <c r="E126" s="40"/>
      <c r="F126" s="235" t="s">
        <v>2747</v>
      </c>
      <c r="G126" s="40"/>
      <c r="H126" s="40"/>
      <c r="I126" s="236"/>
      <c r="J126" s="40"/>
      <c r="K126" s="40"/>
      <c r="L126" s="44"/>
      <c r="M126" s="237"/>
      <c r="N126" s="238"/>
      <c r="O126" s="92"/>
      <c r="P126" s="92"/>
      <c r="Q126" s="92"/>
      <c r="R126" s="92"/>
      <c r="S126" s="92"/>
      <c r="T126" s="9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159</v>
      </c>
      <c r="AU126" s="17" t="s">
        <v>83</v>
      </c>
    </row>
    <row r="127" s="2" customFormat="1">
      <c r="A127" s="38"/>
      <c r="B127" s="39"/>
      <c r="C127" s="40"/>
      <c r="D127" s="234" t="s">
        <v>223</v>
      </c>
      <c r="E127" s="40"/>
      <c r="F127" s="271" t="s">
        <v>2750</v>
      </c>
      <c r="G127" s="40"/>
      <c r="H127" s="40"/>
      <c r="I127" s="236"/>
      <c r="J127" s="40"/>
      <c r="K127" s="40"/>
      <c r="L127" s="44"/>
      <c r="M127" s="237"/>
      <c r="N127" s="238"/>
      <c r="O127" s="92"/>
      <c r="P127" s="92"/>
      <c r="Q127" s="92"/>
      <c r="R127" s="92"/>
      <c r="S127" s="92"/>
      <c r="T127" s="9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223</v>
      </c>
      <c r="AU127" s="17" t="s">
        <v>83</v>
      </c>
    </row>
    <row r="128" s="13" customFormat="1">
      <c r="A128" s="13"/>
      <c r="B128" s="239"/>
      <c r="C128" s="240"/>
      <c r="D128" s="234" t="s">
        <v>160</v>
      </c>
      <c r="E128" s="241" t="s">
        <v>1</v>
      </c>
      <c r="F128" s="242" t="s">
        <v>81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160</v>
      </c>
      <c r="AU128" s="249" t="s">
        <v>83</v>
      </c>
      <c r="AV128" s="13" t="s">
        <v>83</v>
      </c>
      <c r="AW128" s="13" t="s">
        <v>30</v>
      </c>
      <c r="AX128" s="13" t="s">
        <v>73</v>
      </c>
      <c r="AY128" s="249" t="s">
        <v>151</v>
      </c>
    </row>
    <row r="129" s="14" customFormat="1">
      <c r="A129" s="14"/>
      <c r="B129" s="250"/>
      <c r="C129" s="251"/>
      <c r="D129" s="234" t="s">
        <v>160</v>
      </c>
      <c r="E129" s="252" t="s">
        <v>1</v>
      </c>
      <c r="F129" s="253" t="s">
        <v>162</v>
      </c>
      <c r="G129" s="251"/>
      <c r="H129" s="254">
        <v>1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160</v>
      </c>
      <c r="AU129" s="260" t="s">
        <v>83</v>
      </c>
      <c r="AV129" s="14" t="s">
        <v>157</v>
      </c>
      <c r="AW129" s="14" t="s">
        <v>30</v>
      </c>
      <c r="AX129" s="14" t="s">
        <v>81</v>
      </c>
      <c r="AY129" s="260" t="s">
        <v>151</v>
      </c>
    </row>
    <row r="130" s="2" customFormat="1" ht="16.5" customHeight="1">
      <c r="A130" s="38"/>
      <c r="B130" s="39"/>
      <c r="C130" s="220" t="s">
        <v>83</v>
      </c>
      <c r="D130" s="220" t="s">
        <v>153</v>
      </c>
      <c r="E130" s="221" t="s">
        <v>2751</v>
      </c>
      <c r="F130" s="222" t="s">
        <v>2752</v>
      </c>
      <c r="G130" s="223" t="s">
        <v>2444</v>
      </c>
      <c r="H130" s="224">
        <v>1</v>
      </c>
      <c r="I130" s="225"/>
      <c r="J130" s="226">
        <f>ROUND(I130*H130,2)</f>
        <v>0</v>
      </c>
      <c r="K130" s="227"/>
      <c r="L130" s="44"/>
      <c r="M130" s="228" t="s">
        <v>1</v>
      </c>
      <c r="N130" s="229" t="s">
        <v>40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2" t="s">
        <v>2748</v>
      </c>
      <c r="AT130" s="232" t="s">
        <v>153</v>
      </c>
      <c r="AU130" s="232" t="s">
        <v>83</v>
      </c>
      <c r="AY130" s="17" t="s">
        <v>151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157</v>
      </c>
      <c r="BK130" s="233">
        <f>ROUND(I130*H130,2)</f>
        <v>0</v>
      </c>
      <c r="BL130" s="17" t="s">
        <v>2748</v>
      </c>
      <c r="BM130" s="232" t="s">
        <v>2753</v>
      </c>
    </row>
    <row r="131" s="2" customFormat="1">
      <c r="A131" s="38"/>
      <c r="B131" s="39"/>
      <c r="C131" s="40"/>
      <c r="D131" s="234" t="s">
        <v>159</v>
      </c>
      <c r="E131" s="40"/>
      <c r="F131" s="235" t="s">
        <v>2752</v>
      </c>
      <c r="G131" s="40"/>
      <c r="H131" s="40"/>
      <c r="I131" s="236"/>
      <c r="J131" s="40"/>
      <c r="K131" s="40"/>
      <c r="L131" s="44"/>
      <c r="M131" s="237"/>
      <c r="N131" s="238"/>
      <c r="O131" s="92"/>
      <c r="P131" s="92"/>
      <c r="Q131" s="92"/>
      <c r="R131" s="92"/>
      <c r="S131" s="92"/>
      <c r="T131" s="9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159</v>
      </c>
      <c r="AU131" s="17" t="s">
        <v>83</v>
      </c>
    </row>
    <row r="132" s="12" customFormat="1" ht="22.8" customHeight="1">
      <c r="A132" s="12"/>
      <c r="B132" s="204"/>
      <c r="C132" s="205"/>
      <c r="D132" s="206" t="s">
        <v>72</v>
      </c>
      <c r="E132" s="218" t="s">
        <v>2754</v>
      </c>
      <c r="F132" s="218" t="s">
        <v>2755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SUM(P133:P140)</f>
        <v>0</v>
      </c>
      <c r="Q132" s="212"/>
      <c r="R132" s="213">
        <f>SUM(R133:R140)</f>
        <v>0</v>
      </c>
      <c r="S132" s="212"/>
      <c r="T132" s="214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175</v>
      </c>
      <c r="AT132" s="216" t="s">
        <v>72</v>
      </c>
      <c r="AU132" s="216" t="s">
        <v>81</v>
      </c>
      <c r="AY132" s="215" t="s">
        <v>151</v>
      </c>
      <c r="BK132" s="217">
        <f>SUM(BK133:BK140)</f>
        <v>0</v>
      </c>
    </row>
    <row r="133" s="2" customFormat="1" ht="16.5" customHeight="1">
      <c r="A133" s="38"/>
      <c r="B133" s="39"/>
      <c r="C133" s="220" t="s">
        <v>167</v>
      </c>
      <c r="D133" s="220" t="s">
        <v>153</v>
      </c>
      <c r="E133" s="221" t="s">
        <v>2756</v>
      </c>
      <c r="F133" s="222" t="s">
        <v>2755</v>
      </c>
      <c r="G133" s="223" t="s">
        <v>2757</v>
      </c>
      <c r="H133" s="224">
        <v>6</v>
      </c>
      <c r="I133" s="225"/>
      <c r="J133" s="226">
        <f>ROUND(I133*H133,2)</f>
        <v>0</v>
      </c>
      <c r="K133" s="227"/>
      <c r="L133" s="44"/>
      <c r="M133" s="228" t="s">
        <v>1</v>
      </c>
      <c r="N133" s="229" t="s">
        <v>40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2748</v>
      </c>
      <c r="AT133" s="232" t="s">
        <v>153</v>
      </c>
      <c r="AU133" s="232" t="s">
        <v>83</v>
      </c>
      <c r="AY133" s="17" t="s">
        <v>151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157</v>
      </c>
      <c r="BK133" s="233">
        <f>ROUND(I133*H133,2)</f>
        <v>0</v>
      </c>
      <c r="BL133" s="17" t="s">
        <v>2748</v>
      </c>
      <c r="BM133" s="232" t="s">
        <v>2758</v>
      </c>
    </row>
    <row r="134" s="2" customFormat="1">
      <c r="A134" s="38"/>
      <c r="B134" s="39"/>
      <c r="C134" s="40"/>
      <c r="D134" s="234" t="s">
        <v>159</v>
      </c>
      <c r="E134" s="40"/>
      <c r="F134" s="235" t="s">
        <v>2755</v>
      </c>
      <c r="G134" s="40"/>
      <c r="H134" s="40"/>
      <c r="I134" s="236"/>
      <c r="J134" s="40"/>
      <c r="K134" s="40"/>
      <c r="L134" s="44"/>
      <c r="M134" s="237"/>
      <c r="N134" s="238"/>
      <c r="O134" s="92"/>
      <c r="P134" s="92"/>
      <c r="Q134" s="92"/>
      <c r="R134" s="92"/>
      <c r="S134" s="92"/>
      <c r="T134" s="9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159</v>
      </c>
      <c r="AU134" s="17" t="s">
        <v>83</v>
      </c>
    </row>
    <row r="135" s="2" customFormat="1" ht="16.5" customHeight="1">
      <c r="A135" s="38"/>
      <c r="B135" s="39"/>
      <c r="C135" s="220" t="s">
        <v>157</v>
      </c>
      <c r="D135" s="220" t="s">
        <v>153</v>
      </c>
      <c r="E135" s="221" t="s">
        <v>2759</v>
      </c>
      <c r="F135" s="222" t="s">
        <v>2760</v>
      </c>
      <c r="G135" s="223" t="s">
        <v>2444</v>
      </c>
      <c r="H135" s="224">
        <v>1</v>
      </c>
      <c r="I135" s="225"/>
      <c r="J135" s="226">
        <f>ROUND(I135*H135,2)</f>
        <v>0</v>
      </c>
      <c r="K135" s="227"/>
      <c r="L135" s="44"/>
      <c r="M135" s="228" t="s">
        <v>1</v>
      </c>
      <c r="N135" s="229" t="s">
        <v>40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2" t="s">
        <v>2748</v>
      </c>
      <c r="AT135" s="232" t="s">
        <v>153</v>
      </c>
      <c r="AU135" s="232" t="s">
        <v>83</v>
      </c>
      <c r="AY135" s="17" t="s">
        <v>151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157</v>
      </c>
      <c r="BK135" s="233">
        <f>ROUND(I135*H135,2)</f>
        <v>0</v>
      </c>
      <c r="BL135" s="17" t="s">
        <v>2748</v>
      </c>
      <c r="BM135" s="232" t="s">
        <v>2761</v>
      </c>
    </row>
    <row r="136" s="2" customFormat="1">
      <c r="A136" s="38"/>
      <c r="B136" s="39"/>
      <c r="C136" s="40"/>
      <c r="D136" s="234" t="s">
        <v>159</v>
      </c>
      <c r="E136" s="40"/>
      <c r="F136" s="235" t="s">
        <v>2760</v>
      </c>
      <c r="G136" s="40"/>
      <c r="H136" s="40"/>
      <c r="I136" s="236"/>
      <c r="J136" s="40"/>
      <c r="K136" s="40"/>
      <c r="L136" s="44"/>
      <c r="M136" s="237"/>
      <c r="N136" s="238"/>
      <c r="O136" s="92"/>
      <c r="P136" s="92"/>
      <c r="Q136" s="92"/>
      <c r="R136" s="92"/>
      <c r="S136" s="92"/>
      <c r="T136" s="9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159</v>
      </c>
      <c r="AU136" s="17" t="s">
        <v>83</v>
      </c>
    </row>
    <row r="137" s="2" customFormat="1">
      <c r="A137" s="38"/>
      <c r="B137" s="39"/>
      <c r="C137" s="40"/>
      <c r="D137" s="234" t="s">
        <v>223</v>
      </c>
      <c r="E137" s="40"/>
      <c r="F137" s="271" t="s">
        <v>2762</v>
      </c>
      <c r="G137" s="40"/>
      <c r="H137" s="40"/>
      <c r="I137" s="236"/>
      <c r="J137" s="40"/>
      <c r="K137" s="40"/>
      <c r="L137" s="44"/>
      <c r="M137" s="237"/>
      <c r="N137" s="238"/>
      <c r="O137" s="92"/>
      <c r="P137" s="92"/>
      <c r="Q137" s="92"/>
      <c r="R137" s="92"/>
      <c r="S137" s="92"/>
      <c r="T137" s="9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223</v>
      </c>
      <c r="AU137" s="17" t="s">
        <v>83</v>
      </c>
    </row>
    <row r="138" s="2" customFormat="1" ht="16.5" customHeight="1">
      <c r="A138" s="38"/>
      <c r="B138" s="39"/>
      <c r="C138" s="220" t="s">
        <v>175</v>
      </c>
      <c r="D138" s="220" t="s">
        <v>153</v>
      </c>
      <c r="E138" s="221" t="s">
        <v>2763</v>
      </c>
      <c r="F138" s="222" t="s">
        <v>2764</v>
      </c>
      <c r="G138" s="223" t="s">
        <v>2757</v>
      </c>
      <c r="H138" s="224">
        <v>6</v>
      </c>
      <c r="I138" s="225"/>
      <c r="J138" s="226">
        <f>ROUND(I138*H138,2)</f>
        <v>0</v>
      </c>
      <c r="K138" s="227"/>
      <c r="L138" s="44"/>
      <c r="M138" s="228" t="s">
        <v>1</v>
      </c>
      <c r="N138" s="229" t="s">
        <v>40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2" t="s">
        <v>2748</v>
      </c>
      <c r="AT138" s="232" t="s">
        <v>153</v>
      </c>
      <c r="AU138" s="232" t="s">
        <v>83</v>
      </c>
      <c r="AY138" s="17" t="s">
        <v>151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157</v>
      </c>
      <c r="BK138" s="233">
        <f>ROUND(I138*H138,2)</f>
        <v>0</v>
      </c>
      <c r="BL138" s="17" t="s">
        <v>2748</v>
      </c>
      <c r="BM138" s="232" t="s">
        <v>2765</v>
      </c>
    </row>
    <row r="139" s="2" customFormat="1">
      <c r="A139" s="38"/>
      <c r="B139" s="39"/>
      <c r="C139" s="40"/>
      <c r="D139" s="234" t="s">
        <v>159</v>
      </c>
      <c r="E139" s="40"/>
      <c r="F139" s="235" t="s">
        <v>2764</v>
      </c>
      <c r="G139" s="40"/>
      <c r="H139" s="40"/>
      <c r="I139" s="236"/>
      <c r="J139" s="40"/>
      <c r="K139" s="40"/>
      <c r="L139" s="44"/>
      <c r="M139" s="237"/>
      <c r="N139" s="238"/>
      <c r="O139" s="92"/>
      <c r="P139" s="92"/>
      <c r="Q139" s="92"/>
      <c r="R139" s="92"/>
      <c r="S139" s="92"/>
      <c r="T139" s="9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159</v>
      </c>
      <c r="AU139" s="17" t="s">
        <v>83</v>
      </c>
    </row>
    <row r="140" s="2" customFormat="1">
      <c r="A140" s="38"/>
      <c r="B140" s="39"/>
      <c r="C140" s="40"/>
      <c r="D140" s="234" t="s">
        <v>223</v>
      </c>
      <c r="E140" s="40"/>
      <c r="F140" s="271" t="s">
        <v>2766</v>
      </c>
      <c r="G140" s="40"/>
      <c r="H140" s="40"/>
      <c r="I140" s="236"/>
      <c r="J140" s="40"/>
      <c r="K140" s="40"/>
      <c r="L140" s="44"/>
      <c r="M140" s="237"/>
      <c r="N140" s="238"/>
      <c r="O140" s="92"/>
      <c r="P140" s="92"/>
      <c r="Q140" s="92"/>
      <c r="R140" s="92"/>
      <c r="S140" s="92"/>
      <c r="T140" s="9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223</v>
      </c>
      <c r="AU140" s="17" t="s">
        <v>83</v>
      </c>
    </row>
    <row r="141" s="12" customFormat="1" ht="22.8" customHeight="1">
      <c r="A141" s="12"/>
      <c r="B141" s="204"/>
      <c r="C141" s="205"/>
      <c r="D141" s="206" t="s">
        <v>72</v>
      </c>
      <c r="E141" s="218" t="s">
        <v>2767</v>
      </c>
      <c r="F141" s="218" t="s">
        <v>2768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SUM(P142:P144)</f>
        <v>0</v>
      </c>
      <c r="Q141" s="212"/>
      <c r="R141" s="213">
        <f>SUM(R142:R144)</f>
        <v>0</v>
      </c>
      <c r="S141" s="212"/>
      <c r="T141" s="214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175</v>
      </c>
      <c r="AT141" s="216" t="s">
        <v>72</v>
      </c>
      <c r="AU141" s="216" t="s">
        <v>81</v>
      </c>
      <c r="AY141" s="215" t="s">
        <v>151</v>
      </c>
      <c r="BK141" s="217">
        <f>SUM(BK142:BK144)</f>
        <v>0</v>
      </c>
    </row>
    <row r="142" s="2" customFormat="1" ht="16.5" customHeight="1">
      <c r="A142" s="38"/>
      <c r="B142" s="39"/>
      <c r="C142" s="220" t="s">
        <v>181</v>
      </c>
      <c r="D142" s="220" t="s">
        <v>153</v>
      </c>
      <c r="E142" s="221" t="s">
        <v>2769</v>
      </c>
      <c r="F142" s="222" t="s">
        <v>2770</v>
      </c>
      <c r="G142" s="223" t="s">
        <v>2444</v>
      </c>
      <c r="H142" s="224">
        <v>1</v>
      </c>
      <c r="I142" s="225"/>
      <c r="J142" s="226">
        <f>ROUND(I142*H142,2)</f>
        <v>0</v>
      </c>
      <c r="K142" s="227"/>
      <c r="L142" s="44"/>
      <c r="M142" s="228" t="s">
        <v>1</v>
      </c>
      <c r="N142" s="229" t="s">
        <v>40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2748</v>
      </c>
      <c r="AT142" s="232" t="s">
        <v>153</v>
      </c>
      <c r="AU142" s="232" t="s">
        <v>83</v>
      </c>
      <c r="AY142" s="17" t="s">
        <v>151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157</v>
      </c>
      <c r="BK142" s="233">
        <f>ROUND(I142*H142,2)</f>
        <v>0</v>
      </c>
      <c r="BL142" s="17" t="s">
        <v>2748</v>
      </c>
      <c r="BM142" s="232" t="s">
        <v>2771</v>
      </c>
    </row>
    <row r="143" s="2" customFormat="1">
      <c r="A143" s="38"/>
      <c r="B143" s="39"/>
      <c r="C143" s="40"/>
      <c r="D143" s="234" t="s">
        <v>159</v>
      </c>
      <c r="E143" s="40"/>
      <c r="F143" s="235" t="s">
        <v>2770</v>
      </c>
      <c r="G143" s="40"/>
      <c r="H143" s="40"/>
      <c r="I143" s="236"/>
      <c r="J143" s="40"/>
      <c r="K143" s="40"/>
      <c r="L143" s="44"/>
      <c r="M143" s="237"/>
      <c r="N143" s="238"/>
      <c r="O143" s="92"/>
      <c r="P143" s="92"/>
      <c r="Q143" s="92"/>
      <c r="R143" s="92"/>
      <c r="S143" s="92"/>
      <c r="T143" s="9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159</v>
      </c>
      <c r="AU143" s="17" t="s">
        <v>83</v>
      </c>
    </row>
    <row r="144" s="2" customFormat="1">
      <c r="A144" s="38"/>
      <c r="B144" s="39"/>
      <c r="C144" s="40"/>
      <c r="D144" s="234" t="s">
        <v>223</v>
      </c>
      <c r="E144" s="40"/>
      <c r="F144" s="271" t="s">
        <v>2772</v>
      </c>
      <c r="G144" s="40"/>
      <c r="H144" s="40"/>
      <c r="I144" s="236"/>
      <c r="J144" s="40"/>
      <c r="K144" s="40"/>
      <c r="L144" s="44"/>
      <c r="M144" s="237"/>
      <c r="N144" s="238"/>
      <c r="O144" s="92"/>
      <c r="P144" s="92"/>
      <c r="Q144" s="92"/>
      <c r="R144" s="92"/>
      <c r="S144" s="92"/>
      <c r="T144" s="93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223</v>
      </c>
      <c r="AU144" s="17" t="s">
        <v>83</v>
      </c>
    </row>
    <row r="145" s="12" customFormat="1" ht="22.8" customHeight="1">
      <c r="A145" s="12"/>
      <c r="B145" s="204"/>
      <c r="C145" s="205"/>
      <c r="D145" s="206" t="s">
        <v>72</v>
      </c>
      <c r="E145" s="218" t="s">
        <v>2773</v>
      </c>
      <c r="F145" s="218" t="s">
        <v>2774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SUM(P146:P147)</f>
        <v>0</v>
      </c>
      <c r="Q145" s="212"/>
      <c r="R145" s="213">
        <f>SUM(R146:R147)</f>
        <v>0</v>
      </c>
      <c r="S145" s="212"/>
      <c r="T145" s="214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175</v>
      </c>
      <c r="AT145" s="216" t="s">
        <v>72</v>
      </c>
      <c r="AU145" s="216" t="s">
        <v>81</v>
      </c>
      <c r="AY145" s="215" t="s">
        <v>151</v>
      </c>
      <c r="BK145" s="217">
        <f>SUM(BK146:BK147)</f>
        <v>0</v>
      </c>
    </row>
    <row r="146" s="2" customFormat="1" ht="16.5" customHeight="1">
      <c r="A146" s="38"/>
      <c r="B146" s="39"/>
      <c r="C146" s="220" t="s">
        <v>187</v>
      </c>
      <c r="D146" s="220" t="s">
        <v>153</v>
      </c>
      <c r="E146" s="221" t="s">
        <v>2775</v>
      </c>
      <c r="F146" s="222" t="s">
        <v>2774</v>
      </c>
      <c r="G146" s="223" t="s">
        <v>2444</v>
      </c>
      <c r="H146" s="224">
        <v>1</v>
      </c>
      <c r="I146" s="225"/>
      <c r="J146" s="226">
        <f>ROUND(I146*H146,2)</f>
        <v>0</v>
      </c>
      <c r="K146" s="227"/>
      <c r="L146" s="44"/>
      <c r="M146" s="228" t="s">
        <v>1</v>
      </c>
      <c r="N146" s="229" t="s">
        <v>40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2748</v>
      </c>
      <c r="AT146" s="232" t="s">
        <v>153</v>
      </c>
      <c r="AU146" s="232" t="s">
        <v>83</v>
      </c>
      <c r="AY146" s="17" t="s">
        <v>151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157</v>
      </c>
      <c r="BK146" s="233">
        <f>ROUND(I146*H146,2)</f>
        <v>0</v>
      </c>
      <c r="BL146" s="17" t="s">
        <v>2748</v>
      </c>
      <c r="BM146" s="232" t="s">
        <v>2776</v>
      </c>
    </row>
    <row r="147" s="2" customFormat="1">
      <c r="A147" s="38"/>
      <c r="B147" s="39"/>
      <c r="C147" s="40"/>
      <c r="D147" s="234" t="s">
        <v>159</v>
      </c>
      <c r="E147" s="40"/>
      <c r="F147" s="235" t="s">
        <v>2774</v>
      </c>
      <c r="G147" s="40"/>
      <c r="H147" s="40"/>
      <c r="I147" s="236"/>
      <c r="J147" s="40"/>
      <c r="K147" s="40"/>
      <c r="L147" s="44"/>
      <c r="M147" s="237"/>
      <c r="N147" s="238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159</v>
      </c>
      <c r="AU147" s="17" t="s">
        <v>83</v>
      </c>
    </row>
    <row r="148" s="12" customFormat="1" ht="22.8" customHeight="1">
      <c r="A148" s="12"/>
      <c r="B148" s="204"/>
      <c r="C148" s="205"/>
      <c r="D148" s="206" t="s">
        <v>72</v>
      </c>
      <c r="E148" s="218" t="s">
        <v>2777</v>
      </c>
      <c r="F148" s="218" t="s">
        <v>2778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SUM(P149:P151)</f>
        <v>0</v>
      </c>
      <c r="Q148" s="212"/>
      <c r="R148" s="213">
        <f>SUM(R149:R151)</f>
        <v>0</v>
      </c>
      <c r="S148" s="212"/>
      <c r="T148" s="214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175</v>
      </c>
      <c r="AT148" s="216" t="s">
        <v>72</v>
      </c>
      <c r="AU148" s="216" t="s">
        <v>81</v>
      </c>
      <c r="AY148" s="215" t="s">
        <v>151</v>
      </c>
      <c r="BK148" s="217">
        <f>SUM(BK149:BK151)</f>
        <v>0</v>
      </c>
    </row>
    <row r="149" s="2" customFormat="1" ht="16.5" customHeight="1">
      <c r="A149" s="38"/>
      <c r="B149" s="39"/>
      <c r="C149" s="220" t="s">
        <v>191</v>
      </c>
      <c r="D149" s="220" t="s">
        <v>153</v>
      </c>
      <c r="E149" s="221" t="s">
        <v>2779</v>
      </c>
      <c r="F149" s="222" t="s">
        <v>2780</v>
      </c>
      <c r="G149" s="223" t="s">
        <v>2444</v>
      </c>
      <c r="H149" s="224">
        <v>1</v>
      </c>
      <c r="I149" s="225"/>
      <c r="J149" s="226">
        <f>ROUND(I149*H149,2)</f>
        <v>0</v>
      </c>
      <c r="K149" s="227"/>
      <c r="L149" s="44"/>
      <c r="M149" s="228" t="s">
        <v>1</v>
      </c>
      <c r="N149" s="229" t="s">
        <v>40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2748</v>
      </c>
      <c r="AT149" s="232" t="s">
        <v>153</v>
      </c>
      <c r="AU149" s="232" t="s">
        <v>83</v>
      </c>
      <c r="AY149" s="17" t="s">
        <v>151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157</v>
      </c>
      <c r="BK149" s="233">
        <f>ROUND(I149*H149,2)</f>
        <v>0</v>
      </c>
      <c r="BL149" s="17" t="s">
        <v>2748</v>
      </c>
      <c r="BM149" s="232" t="s">
        <v>2781</v>
      </c>
    </row>
    <row r="150" s="2" customFormat="1">
      <c r="A150" s="38"/>
      <c r="B150" s="39"/>
      <c r="C150" s="40"/>
      <c r="D150" s="234" t="s">
        <v>159</v>
      </c>
      <c r="E150" s="40"/>
      <c r="F150" s="235" t="s">
        <v>2780</v>
      </c>
      <c r="G150" s="40"/>
      <c r="H150" s="40"/>
      <c r="I150" s="236"/>
      <c r="J150" s="40"/>
      <c r="K150" s="40"/>
      <c r="L150" s="44"/>
      <c r="M150" s="237"/>
      <c r="N150" s="238"/>
      <c r="O150" s="92"/>
      <c r="P150" s="92"/>
      <c r="Q150" s="92"/>
      <c r="R150" s="92"/>
      <c r="S150" s="92"/>
      <c r="T150" s="9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159</v>
      </c>
      <c r="AU150" s="17" t="s">
        <v>83</v>
      </c>
    </row>
    <row r="151" s="2" customFormat="1">
      <c r="A151" s="38"/>
      <c r="B151" s="39"/>
      <c r="C151" s="40"/>
      <c r="D151" s="234" t="s">
        <v>223</v>
      </c>
      <c r="E151" s="40"/>
      <c r="F151" s="271" t="s">
        <v>2782</v>
      </c>
      <c r="G151" s="40"/>
      <c r="H151" s="40"/>
      <c r="I151" s="236"/>
      <c r="J151" s="40"/>
      <c r="K151" s="40"/>
      <c r="L151" s="44"/>
      <c r="M151" s="286"/>
      <c r="N151" s="287"/>
      <c r="O151" s="288"/>
      <c r="P151" s="288"/>
      <c r="Q151" s="288"/>
      <c r="R151" s="288"/>
      <c r="S151" s="288"/>
      <c r="T151" s="289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223</v>
      </c>
      <c r="AU151" s="17" t="s">
        <v>83</v>
      </c>
    </row>
    <row r="152" s="2" customFormat="1" ht="6.96" customHeight="1">
      <c r="A152" s="38"/>
      <c r="B152" s="67"/>
      <c r="C152" s="68"/>
      <c r="D152" s="68"/>
      <c r="E152" s="68"/>
      <c r="F152" s="68"/>
      <c r="G152" s="68"/>
      <c r="H152" s="68"/>
      <c r="I152" s="68"/>
      <c r="J152" s="68"/>
      <c r="K152" s="68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yrjxjzAj6h0O9BtrhiWi8D3pbiyoZzRh3FmLgDdcC5eXx0FO46Bye7Mr0i+D7j5y3wt3n0/OvBPRtMFPcNGWaQ==" hashValue="KsdOFumfmq+ajpSzdNyeTPyR91yr5jNubzjXAfihkFVSZg7vWM6+Cpzd+D1/fivlbzSmLVJuRp9A1+ckPDIcNA==" algorithmName="SHA-512" password="CC35"/>
  <autoFilter ref="C121:K15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2022-12-06T09:02:55Z</dcterms:created>
  <dcterms:modified xsi:type="dcterms:W3CDTF">2022-12-06T09:03:06Z</dcterms:modified>
</cp:coreProperties>
</file>